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2420" yWindow="0" windowWidth="24840" windowHeight="14920" activeTab="1"/>
  </bookViews>
  <sheets>
    <sheet name="Total Responses" sheetId="6" r:id="rId1"/>
    <sheet name="Survey" sheetId="7" r:id="rId2"/>
    <sheet name="Data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9" i="6" l="1"/>
  <c r="V89" i="6"/>
  <c r="U89" i="6"/>
  <c r="T89" i="6"/>
  <c r="W88" i="6"/>
  <c r="V88" i="6"/>
  <c r="U88" i="6"/>
  <c r="T88" i="6"/>
  <c r="W87" i="6"/>
  <c r="V87" i="6"/>
  <c r="U87" i="6"/>
  <c r="T87" i="6"/>
  <c r="W86" i="6"/>
  <c r="V86" i="6"/>
  <c r="U86" i="6"/>
  <c r="T86" i="6"/>
  <c r="W85" i="6"/>
  <c r="V85" i="6"/>
  <c r="U85" i="6"/>
  <c r="T85" i="6"/>
  <c r="W84" i="6"/>
  <c r="V84" i="6"/>
  <c r="U84" i="6"/>
  <c r="T84" i="6"/>
  <c r="W83" i="6"/>
  <c r="V83" i="6"/>
  <c r="U83" i="6"/>
  <c r="T83" i="6"/>
  <c r="S89" i="6"/>
  <c r="S88" i="6"/>
  <c r="S87" i="6"/>
  <c r="S86" i="6"/>
  <c r="S85" i="6"/>
  <c r="S84" i="6"/>
  <c r="S83" i="6"/>
  <c r="S81" i="6"/>
  <c r="W50" i="6"/>
  <c r="V50" i="6"/>
  <c r="U50" i="6"/>
  <c r="T50" i="6"/>
  <c r="W49" i="6"/>
  <c r="V49" i="6"/>
  <c r="U49" i="6"/>
  <c r="T49" i="6"/>
  <c r="W48" i="6"/>
  <c r="V48" i="6"/>
  <c r="U48" i="6"/>
  <c r="T48" i="6"/>
  <c r="W47" i="6"/>
  <c r="V47" i="6"/>
  <c r="U47" i="6"/>
  <c r="T47" i="6"/>
  <c r="W46" i="6"/>
  <c r="V46" i="6"/>
  <c r="U46" i="6"/>
  <c r="T46" i="6"/>
  <c r="W45" i="6"/>
  <c r="V45" i="6"/>
  <c r="U45" i="6"/>
  <c r="T45" i="6"/>
  <c r="Y44" i="6"/>
  <c r="W44" i="6"/>
  <c r="V44" i="6"/>
  <c r="U44" i="6"/>
  <c r="T44" i="6"/>
  <c r="S50" i="6"/>
  <c r="S49" i="6"/>
  <c r="S48" i="6"/>
  <c r="S47" i="6"/>
  <c r="S46" i="6"/>
  <c r="S45" i="6"/>
  <c r="S44" i="6"/>
  <c r="S42" i="6"/>
  <c r="S12" i="6"/>
  <c r="T12" i="6"/>
  <c r="U12" i="6"/>
  <c r="V12" i="6"/>
  <c r="W12" i="6"/>
  <c r="Y12" i="6"/>
  <c r="S11" i="6"/>
  <c r="T11" i="6"/>
  <c r="U11" i="6"/>
  <c r="V11" i="6"/>
  <c r="W11" i="6"/>
  <c r="Y11" i="6"/>
  <c r="S10" i="6"/>
  <c r="T10" i="6"/>
  <c r="U10" i="6"/>
  <c r="V10" i="6"/>
  <c r="W10" i="6"/>
  <c r="Y10" i="6"/>
  <c r="S9" i="6"/>
  <c r="T9" i="6"/>
  <c r="U9" i="6"/>
  <c r="V9" i="6"/>
  <c r="W9" i="6"/>
  <c r="Y9" i="6"/>
  <c r="S8" i="6"/>
  <c r="T8" i="6"/>
  <c r="U8" i="6"/>
  <c r="V8" i="6"/>
  <c r="W8" i="6"/>
  <c r="Y8" i="6"/>
  <c r="S7" i="6"/>
  <c r="T7" i="6"/>
  <c r="U7" i="6"/>
  <c r="V7" i="6"/>
  <c r="W7" i="6"/>
  <c r="Y7" i="6"/>
  <c r="S6" i="6"/>
  <c r="T6" i="6"/>
  <c r="U6" i="6"/>
  <c r="V6" i="6"/>
  <c r="W6" i="6"/>
  <c r="Y6" i="6"/>
  <c r="S3" i="6"/>
  <c r="Y63" i="1"/>
  <c r="AD63" i="1"/>
  <c r="AC63" i="1"/>
  <c r="AB63" i="1"/>
  <c r="AA63" i="1"/>
  <c r="Y62" i="1"/>
  <c r="AD62" i="1"/>
  <c r="AC62" i="1"/>
  <c r="AB62" i="1"/>
  <c r="AA62" i="1"/>
  <c r="Y61" i="1"/>
  <c r="AD61" i="1"/>
  <c r="AC61" i="1"/>
  <c r="AB61" i="1"/>
  <c r="Y60" i="1"/>
  <c r="AD60" i="1"/>
  <c r="AC60" i="1"/>
  <c r="AB60" i="1"/>
  <c r="AA60" i="1"/>
  <c r="Z60" i="1"/>
  <c r="Y59" i="1"/>
  <c r="AD59" i="1"/>
  <c r="AC59" i="1"/>
  <c r="AB59" i="1"/>
  <c r="AA59" i="1"/>
  <c r="Y58" i="1"/>
  <c r="AD58" i="1"/>
  <c r="Z58" i="1"/>
  <c r="Y57" i="1"/>
  <c r="AD57" i="1"/>
  <c r="AC57" i="1"/>
  <c r="AB57" i="1"/>
  <c r="AA57" i="1"/>
  <c r="Y45" i="1"/>
  <c r="AD45" i="1"/>
  <c r="AC45" i="1"/>
  <c r="AB45" i="1"/>
  <c r="AA45" i="1"/>
  <c r="Y44" i="1"/>
  <c r="AD44" i="1"/>
  <c r="AC44" i="1"/>
  <c r="AB44" i="1"/>
  <c r="AA44" i="1"/>
  <c r="Z44" i="1"/>
  <c r="Y43" i="1"/>
  <c r="AD43" i="1"/>
  <c r="AC43" i="1"/>
  <c r="AB43" i="1"/>
  <c r="AA43" i="1"/>
  <c r="Y42" i="1"/>
  <c r="AD42" i="1"/>
  <c r="AC42" i="1"/>
  <c r="AB42" i="1"/>
  <c r="AA42" i="1"/>
  <c r="Z42" i="1"/>
  <c r="Y41" i="1"/>
  <c r="AD41" i="1"/>
  <c r="AC41" i="1"/>
  <c r="AB41" i="1"/>
  <c r="Z41" i="1"/>
  <c r="Y40" i="1"/>
  <c r="AD40" i="1"/>
  <c r="Z40" i="1"/>
  <c r="Y39" i="1"/>
  <c r="AD39" i="1"/>
  <c r="AC39" i="1"/>
  <c r="AB39" i="1"/>
  <c r="Y27" i="1"/>
  <c r="AD27" i="1"/>
  <c r="AC27" i="1"/>
  <c r="AB27" i="1"/>
  <c r="AA27" i="1"/>
  <c r="Y26" i="1"/>
  <c r="AD26" i="1"/>
  <c r="AC26" i="1"/>
  <c r="AB26" i="1"/>
  <c r="AA26" i="1"/>
  <c r="Z26" i="1"/>
  <c r="Y25" i="1"/>
  <c r="AD25" i="1"/>
  <c r="AC25" i="1"/>
  <c r="AA25" i="1"/>
  <c r="Y24" i="1"/>
  <c r="AD24" i="1"/>
  <c r="AC24" i="1"/>
  <c r="AB24" i="1"/>
  <c r="Y23" i="1"/>
  <c r="AD23" i="1"/>
  <c r="AC23" i="1"/>
  <c r="AB23" i="1"/>
  <c r="AA23" i="1"/>
  <c r="Y22" i="1"/>
  <c r="AD22" i="1"/>
  <c r="Z22" i="1"/>
  <c r="Y21" i="1"/>
  <c r="AD21" i="1"/>
  <c r="AC21" i="1"/>
  <c r="AB21" i="1"/>
  <c r="AA21" i="1"/>
  <c r="Y11" i="1"/>
  <c r="AD11" i="1"/>
  <c r="AC11" i="1"/>
  <c r="AB11" i="1"/>
  <c r="AA11" i="1"/>
  <c r="Z11" i="1"/>
  <c r="Y10" i="1"/>
  <c r="AD10" i="1"/>
  <c r="AC10" i="1"/>
  <c r="AB10" i="1"/>
  <c r="AA10" i="1"/>
  <c r="Z10" i="1"/>
  <c r="Y9" i="1"/>
  <c r="AD9" i="1"/>
  <c r="AC9" i="1"/>
  <c r="AB9" i="1"/>
  <c r="Y8" i="1"/>
  <c r="AD8" i="1"/>
  <c r="AC8" i="1"/>
  <c r="AB8" i="1"/>
  <c r="AA8" i="1"/>
  <c r="Y7" i="1"/>
  <c r="AD7" i="1"/>
  <c r="AC7" i="1"/>
  <c r="AB7" i="1"/>
  <c r="Y6" i="1"/>
  <c r="AD6" i="1"/>
  <c r="Z6" i="1"/>
  <c r="Y5" i="1"/>
  <c r="AD5" i="1"/>
  <c r="AC5" i="1"/>
  <c r="AB5" i="1"/>
  <c r="H62" i="1"/>
  <c r="O62" i="1"/>
  <c r="H61" i="1"/>
  <c r="O61" i="1"/>
  <c r="H60" i="1"/>
  <c r="N60" i="1"/>
  <c r="H59" i="1"/>
  <c r="N59" i="1"/>
  <c r="H58" i="1"/>
  <c r="O58" i="1"/>
  <c r="H57" i="1"/>
  <c r="K57" i="1"/>
  <c r="O57" i="1"/>
  <c r="H56" i="1"/>
  <c r="M56" i="1"/>
  <c r="L62" i="1"/>
  <c r="K61" i="1"/>
  <c r="N61" i="1"/>
  <c r="L61" i="1"/>
  <c r="M60" i="1"/>
  <c r="L60" i="1"/>
  <c r="O60" i="1"/>
  <c r="M59" i="1"/>
  <c r="K59" i="1"/>
  <c r="O59" i="1"/>
  <c r="L56" i="1"/>
  <c r="O56" i="1"/>
  <c r="K56" i="1"/>
  <c r="N56" i="1"/>
  <c r="L58" i="1"/>
  <c r="N58" i="1"/>
  <c r="L59" i="1"/>
  <c r="M61" i="1"/>
  <c r="K62" i="1"/>
  <c r="N62" i="1"/>
  <c r="M58" i="1"/>
  <c r="M62" i="1"/>
  <c r="H45" i="1"/>
  <c r="K45" i="1"/>
  <c r="H44" i="1"/>
  <c r="O44" i="1"/>
  <c r="H43" i="1"/>
  <c r="H42" i="1"/>
  <c r="L42" i="1"/>
  <c r="H41" i="1"/>
  <c r="M41" i="1"/>
  <c r="H40" i="1"/>
  <c r="K40" i="1"/>
  <c r="H39" i="1"/>
  <c r="M39" i="1"/>
  <c r="H27" i="1"/>
  <c r="N27" i="1"/>
  <c r="H26" i="1"/>
  <c r="H25" i="1"/>
  <c r="N25" i="1"/>
  <c r="H24" i="1"/>
  <c r="O24" i="1"/>
  <c r="H23" i="1"/>
  <c r="H22" i="1"/>
  <c r="O22" i="1"/>
  <c r="H21" i="1"/>
  <c r="H11" i="1"/>
  <c r="N11" i="1"/>
  <c r="H10" i="1"/>
  <c r="N10" i="1"/>
  <c r="H9" i="1"/>
  <c r="N9" i="1"/>
  <c r="H8" i="1"/>
  <c r="O8" i="1"/>
  <c r="H7" i="1"/>
  <c r="N7" i="1"/>
  <c r="H6" i="1"/>
  <c r="O6" i="1"/>
  <c r="H5" i="1"/>
  <c r="N5" i="1"/>
  <c r="O45" i="1"/>
  <c r="M45" i="1"/>
  <c r="N44" i="1"/>
  <c r="L44" i="1"/>
  <c r="O43" i="1"/>
  <c r="M43" i="1"/>
  <c r="N42" i="1"/>
  <c r="K42" i="1"/>
  <c r="O41" i="1"/>
  <c r="L41" i="1"/>
  <c r="N41" i="1"/>
  <c r="O40" i="1"/>
  <c r="O39" i="1"/>
  <c r="K39" i="1"/>
  <c r="L27" i="1"/>
  <c r="O26" i="1"/>
  <c r="K26" i="1"/>
  <c r="N24" i="1"/>
  <c r="N23" i="1"/>
  <c r="L23" i="1"/>
  <c r="M23" i="1"/>
  <c r="O23" i="1"/>
  <c r="N21" i="1"/>
  <c r="M21" i="1"/>
  <c r="L9" i="1"/>
  <c r="K8" i="1"/>
  <c r="K7" i="1"/>
  <c r="L7" i="1"/>
  <c r="L11" i="1"/>
  <c r="K11" i="1"/>
  <c r="L8" i="1"/>
  <c r="N8" i="1"/>
  <c r="O7" i="1"/>
  <c r="M7" i="1"/>
  <c r="K5" i="1"/>
  <c r="M5" i="1"/>
  <c r="O5" i="1"/>
  <c r="K6" i="1"/>
  <c r="M8" i="1"/>
  <c r="M9" i="1"/>
  <c r="O9" i="1"/>
  <c r="K10" i="1"/>
  <c r="M10" i="1"/>
  <c r="O10" i="1"/>
  <c r="M11" i="1"/>
  <c r="O11" i="1"/>
  <c r="O21" i="1"/>
  <c r="K22" i="1"/>
  <c r="M24" i="1"/>
  <c r="M25" i="1"/>
  <c r="O25" i="1"/>
  <c r="L26" i="1"/>
  <c r="N26" i="1"/>
  <c r="M27" i="1"/>
  <c r="O27" i="1"/>
  <c r="N39" i="1"/>
  <c r="M42" i="1"/>
  <c r="O42" i="1"/>
  <c r="N43" i="1"/>
  <c r="M44" i="1"/>
  <c r="N45" i="1"/>
  <c r="L10" i="1"/>
  <c r="M26" i="1"/>
</calcChain>
</file>

<file path=xl/sharedStrings.xml><?xml version="1.0" encoding="utf-8"?>
<sst xmlns="http://schemas.openxmlformats.org/spreadsheetml/2006/main" count="222" uniqueCount="73">
  <si>
    <t>Writing Workshop Response Data</t>
  </si>
  <si>
    <t>Responses by Percentage</t>
  </si>
  <si>
    <t>Total Responses</t>
  </si>
  <si>
    <t>Benefit of Exercise</t>
  </si>
  <si>
    <t>New Ways to Think</t>
  </si>
  <si>
    <t>*</t>
  </si>
  <si>
    <t>Future Improvement in Writing</t>
  </si>
  <si>
    <t>Repeat in Other Classes</t>
  </si>
  <si>
    <t>TA Effectiveness</t>
  </si>
  <si>
    <t>TA Office Hours</t>
  </si>
  <si>
    <t>Enjoyable Experience</t>
  </si>
  <si>
    <t>Total Number of Students</t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</si>
  <si>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Question #2 had a yes/no answer; answers of yes received a value of 5, answers of no received a value of 1 (for categorization purposes ONLY)</t>
    </r>
  </si>
  <si>
    <t>1=totally negative response; 2=mostly negative response; 3=indifferent/average response; 4=mostly positive response; 5=totally positive response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</si>
  <si>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1"/>
        <rFont val="Calibri"/>
        <family val="2"/>
        <scheme val="minor"/>
      </rPr>
      <t>**</t>
    </r>
  </si>
  <si>
    <r>
      <rPr>
        <b/>
        <sz val="10"/>
        <color theme="1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>One student did not answer Question #2 (reason unknown)</t>
    </r>
  </si>
  <si>
    <t>Dr. Swindall 1301--TTh 9:30am</t>
  </si>
  <si>
    <t>Dr. Swindall 1302--TTh 12:30am</t>
  </si>
  <si>
    <t>Dr. Swindall 1302--TTh 8am</t>
  </si>
  <si>
    <t>*; **</t>
  </si>
  <si>
    <t>***</t>
  </si>
  <si>
    <r>
      <rPr>
        <b/>
        <sz val="10"/>
        <color theme="1"/>
        <rFont val="Calibri"/>
        <family val="2"/>
        <scheme val="minor"/>
      </rPr>
      <t>***</t>
    </r>
    <r>
      <rPr>
        <sz val="10"/>
        <color theme="1"/>
        <rFont val="Calibri"/>
        <family val="2"/>
        <scheme val="minor"/>
      </rPr>
      <t>One student did not answer Question #4 (reason unknown)</t>
    </r>
  </si>
  <si>
    <t xml:space="preserve">Dr. Swindall 1302--TTh 8am </t>
  </si>
  <si>
    <t>**Three students did not answer Question #2 (reason unknown); ***One student did not answer Question #4 (reason unknown)</t>
  </si>
  <si>
    <t>**</t>
  </si>
  <si>
    <r>
      <rPr>
        <b/>
        <sz val="10"/>
        <color theme="1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>One student did not answer Question #4 (reason unknown)</t>
    </r>
  </si>
  <si>
    <t>**Five students did not answer Question #2 (reason unknown); one student did not answer Question #4 (reason unknown)</t>
  </si>
  <si>
    <t>Dr. Swindall 1301--TTh 2pm</t>
  </si>
  <si>
    <t>Dr. Swindall 1302--TTh 12:30pm</t>
  </si>
  <si>
    <t>**Two students did not answer Question #2 (reason unknown)</t>
  </si>
  <si>
    <t>Dr. Swindall 1301--TTh 2:00pm</t>
  </si>
  <si>
    <t>Writing Workshop Response Data - OCTOBER</t>
  </si>
  <si>
    <t>Writing Workshop Response Data - SEPTEMBER</t>
  </si>
  <si>
    <t>Total Students</t>
  </si>
  <si>
    <t>Workshop Satisfaction Survey – Faculty</t>
  </si>
  <si>
    <t>Difficult</t>
  </si>
  <si>
    <t>Moderately difficult</t>
  </si>
  <si>
    <t>Simple</t>
  </si>
  <si>
    <t>Easy</t>
  </si>
  <si>
    <t>Very Dissatisfied    Dissatisfied    Adequate    Very good    Excellent</t>
  </si>
  <si>
    <t>Very Dissatisfied    Dissatisfied     Adequate    Very good    Excellent</t>
  </si>
  <si>
    <t>________________________________________________________________________</t>
  </si>
  <si>
    <t>Never      Not likely      Maybe      Likely      Definitely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</si>
  <si>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</si>
  <si>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1.     What service was provided to you?  __________________________________________                                                                                      </t>
  </si>
  <si>
    <t xml:space="preserve">2.     What class? </t>
  </si>
  <si>
    <t>3.     Total number of students in this class? ________________________________________</t>
  </si>
  <si>
    <t>4.     How easy was it to schedule the service?</t>
  </si>
  <si>
    <t>5.     Please rate your satisfaction with the execution of this workshop by the TAs:</t>
  </si>
  <si>
    <t>6.     How satisfied are you with the student performance?</t>
  </si>
  <si>
    <t>7.     Was there any specific student feedback on this exercise? ________________________ ________________________________________________________________________</t>
  </si>
  <si>
    <t>8.     If this is not the first exercise in your class, have you seen improvement in student outcomes over a period of time?     Yes                        No                    N/A</t>
  </si>
  <si>
    <t>9.     What was the best element of this exercise? ___________________________________ ________________________________________________________________________</t>
  </si>
  <si>
    <t>10.  How can this exercise be improved? __________________________________________</t>
  </si>
  <si>
    <t>11.  How likely are you to use this type of exercise again, or build it into a syllabus?</t>
  </si>
  <si>
    <t>12.  If you used this exercise in an introductory class, how likely are you to adopt it into an upper level class?</t>
  </si>
  <si>
    <t>13.  Please provide any comments below:</t>
  </si>
  <si>
    <t>Workshop Satisfaction Survey – Student</t>
  </si>
  <si>
    <t>1. How beneficial was this exercise in helping you gain a better understanding of the topic and/or assignment?</t>
  </si>
  <si>
    <t>(1) None at all  (2) Very little  (3) Average  (4) Helpful  (5) Very helpful</t>
  </si>
  <si>
    <t>2. Did you learn new ways to think about problems in today’s workshop/exercise?</t>
  </si>
  <si>
    <t>(5) Yes</t>
  </si>
  <si>
    <t>(1) No</t>
  </si>
  <si>
    <t>3. Do you think this workshop/exercise will improve your thinking and writing skills in future history writing assignments?</t>
  </si>
  <si>
    <r>
      <t>(1)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Not at all  (2) Very little  (3) Possibly  (4) Likely  (5) Definitely</t>
    </r>
  </si>
  <si>
    <t>4. How much would you like to see this type of workshop/exercise tailored to other history classes?</t>
  </si>
  <si>
    <r>
      <t>(1)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Not at all  (2) Not much  (3) Possibly  (4) Very much  (5) Definitely</t>
    </r>
  </si>
  <si>
    <t>5. How helpful was the Teaching Assistant you worked with today?</t>
  </si>
  <si>
    <r>
      <t>(1)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Not at all  (2) Not much  (3) Some  (4) Very  (5) Excellent</t>
    </r>
  </si>
  <si>
    <t>6. How likely are you to make use of the Teaching Assistant Office Hours for help with future writing assignments?</t>
  </si>
  <si>
    <r>
      <t>(1)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Not at all  (2) Not much  (3) Possibly  (4) Very likely  (5) Definitely</t>
    </r>
  </si>
  <si>
    <t>7. Compared to an average class, how much fun was this exercise?</t>
  </si>
  <si>
    <r>
      <t>(1)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Not at all  (2) Not much  (3) Average  (4) Better  (5) Much better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</si>
</sst>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365F91"/>
      <name val="Cambria"/>
    </font>
    <font>
      <sz val="7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Font="1"/>
    <xf numFmtId="0" fontId="5" fillId="0" borderId="0" xfId="0" applyFont="1" applyAlignment="1"/>
    <xf numFmtId="10" fontId="5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7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Repsonses to Writing Workshop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Responses'!$S$5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'Total Responses'!$R$6:$R$12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Responses'!$S$6:$S$12</c:f>
              <c:numCache>
                <c:formatCode>General</c:formatCode>
                <c:ptCount val="7"/>
                <c:pt idx="0">
                  <c:v>5.0</c:v>
                </c:pt>
                <c:pt idx="1">
                  <c:v>47.0</c:v>
                </c:pt>
                <c:pt idx="2">
                  <c:v>2.0</c:v>
                </c:pt>
                <c:pt idx="3">
                  <c:v>7.0</c:v>
                </c:pt>
                <c:pt idx="4">
                  <c:v>0.0</c:v>
                </c:pt>
                <c:pt idx="5">
                  <c:v>13.0</c:v>
                </c:pt>
                <c:pt idx="6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'Total Responses'!$T$5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'Total Responses'!$R$6:$R$12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Responses'!$T$6:$T$12</c:f>
              <c:numCache>
                <c:formatCode>General</c:formatCode>
                <c:ptCount val="7"/>
                <c:pt idx="0">
                  <c:v>5.0</c:v>
                </c:pt>
                <c:pt idx="1">
                  <c:v>0.0</c:v>
                </c:pt>
                <c:pt idx="2">
                  <c:v>11.0</c:v>
                </c:pt>
                <c:pt idx="3">
                  <c:v>15.0</c:v>
                </c:pt>
                <c:pt idx="4">
                  <c:v>8.0</c:v>
                </c:pt>
                <c:pt idx="5">
                  <c:v>52.0</c:v>
                </c:pt>
                <c:pt idx="6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'Total Responses'!$U$5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'Total Responses'!$R$6:$R$12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Responses'!$U$6:$U$12</c:f>
              <c:numCache>
                <c:formatCode>General</c:formatCode>
                <c:ptCount val="7"/>
                <c:pt idx="0">
                  <c:v>43.0</c:v>
                </c:pt>
                <c:pt idx="1">
                  <c:v>0.0</c:v>
                </c:pt>
                <c:pt idx="2">
                  <c:v>91.0</c:v>
                </c:pt>
                <c:pt idx="3">
                  <c:v>100.0</c:v>
                </c:pt>
                <c:pt idx="4">
                  <c:v>36.0</c:v>
                </c:pt>
                <c:pt idx="5">
                  <c:v>209.0</c:v>
                </c:pt>
                <c:pt idx="6">
                  <c:v>81.0</c:v>
                </c:pt>
              </c:numCache>
            </c:numRef>
          </c:val>
        </c:ser>
        <c:ser>
          <c:idx val="3"/>
          <c:order val="3"/>
          <c:tx>
            <c:strRef>
              <c:f>'Total Responses'!$V$5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'Total Responses'!$R$6:$R$12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Responses'!$V$6:$V$12</c:f>
              <c:numCache>
                <c:formatCode>General</c:formatCode>
                <c:ptCount val="7"/>
                <c:pt idx="0">
                  <c:v>194.0</c:v>
                </c:pt>
                <c:pt idx="1">
                  <c:v>0.0</c:v>
                </c:pt>
                <c:pt idx="2">
                  <c:v>175.0</c:v>
                </c:pt>
                <c:pt idx="3">
                  <c:v>204.0</c:v>
                </c:pt>
                <c:pt idx="4">
                  <c:v>178.0</c:v>
                </c:pt>
                <c:pt idx="5">
                  <c:v>142.0</c:v>
                </c:pt>
                <c:pt idx="6">
                  <c:v>212.0</c:v>
                </c:pt>
              </c:numCache>
            </c:numRef>
          </c:val>
        </c:ser>
        <c:ser>
          <c:idx val="4"/>
          <c:order val="4"/>
          <c:tx>
            <c:strRef>
              <c:f>'Total Responses'!$W$5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'Total Responses'!$R$6:$R$12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Responses'!$W$6:$W$12</c:f>
              <c:numCache>
                <c:formatCode>General</c:formatCode>
                <c:ptCount val="7"/>
                <c:pt idx="0">
                  <c:v>233.0</c:v>
                </c:pt>
                <c:pt idx="1">
                  <c:v>419.0</c:v>
                </c:pt>
                <c:pt idx="2">
                  <c:v>199.0</c:v>
                </c:pt>
                <c:pt idx="3">
                  <c:v>149.0</c:v>
                </c:pt>
                <c:pt idx="4">
                  <c:v>256.0</c:v>
                </c:pt>
                <c:pt idx="5">
                  <c:v>62.0</c:v>
                </c:pt>
                <c:pt idx="6">
                  <c:v>164.0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797000"/>
        <c:axId val="397532712"/>
        <c:axId val="0"/>
      </c:bar3DChart>
      <c:catAx>
        <c:axId val="475797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397532712"/>
        <c:crosses val="autoZero"/>
        <c:auto val="1"/>
        <c:lblAlgn val="ctr"/>
        <c:lblOffset val="100"/>
        <c:noMultiLvlLbl val="0"/>
      </c:catAx>
      <c:valAx>
        <c:axId val="397532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5797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1301 Responses to Writing Workshop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Responses'!$S$43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'Total Responses'!$R$44:$R$50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Responses'!$S$44:$S$50</c:f>
              <c:numCache>
                <c:formatCode>General</c:formatCode>
                <c:ptCount val="7"/>
                <c:pt idx="0">
                  <c:v>1.0</c:v>
                </c:pt>
                <c:pt idx="1">
                  <c:v>21.0</c:v>
                </c:pt>
                <c:pt idx="2">
                  <c:v>0.0</c:v>
                </c:pt>
                <c:pt idx="3">
                  <c:v>3.0</c:v>
                </c:pt>
                <c:pt idx="4">
                  <c:v>0.0</c:v>
                </c:pt>
                <c:pt idx="5">
                  <c:v>4.0</c:v>
                </c:pt>
                <c:pt idx="6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'Total Responses'!$T$43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'Total Responses'!$R$44:$R$50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Responses'!$T$44:$T$50</c:f>
              <c:numCache>
                <c:formatCode>General</c:formatCode>
                <c:ptCount val="7"/>
                <c:pt idx="0">
                  <c:v>4.0</c:v>
                </c:pt>
                <c:pt idx="1">
                  <c:v>0.0</c:v>
                </c:pt>
                <c:pt idx="2">
                  <c:v>7.0</c:v>
                </c:pt>
                <c:pt idx="3">
                  <c:v>8.0</c:v>
                </c:pt>
                <c:pt idx="4">
                  <c:v>3.0</c:v>
                </c:pt>
                <c:pt idx="5">
                  <c:v>15.0</c:v>
                </c:pt>
                <c:pt idx="6">
                  <c:v>9.0</c:v>
                </c:pt>
              </c:numCache>
            </c:numRef>
          </c:val>
        </c:ser>
        <c:ser>
          <c:idx val="2"/>
          <c:order val="2"/>
          <c:tx>
            <c:strRef>
              <c:f>'Total Responses'!$U$43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'Total Responses'!$R$44:$R$50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Responses'!$U$44:$U$50</c:f>
              <c:numCache>
                <c:formatCode>General</c:formatCode>
                <c:ptCount val="7"/>
                <c:pt idx="0">
                  <c:v>20.0</c:v>
                </c:pt>
                <c:pt idx="1">
                  <c:v>0.0</c:v>
                </c:pt>
                <c:pt idx="2">
                  <c:v>33.0</c:v>
                </c:pt>
                <c:pt idx="3">
                  <c:v>34.0</c:v>
                </c:pt>
                <c:pt idx="4">
                  <c:v>14.0</c:v>
                </c:pt>
                <c:pt idx="5">
                  <c:v>104.0</c:v>
                </c:pt>
                <c:pt idx="6">
                  <c:v>31.0</c:v>
                </c:pt>
              </c:numCache>
            </c:numRef>
          </c:val>
        </c:ser>
        <c:ser>
          <c:idx val="3"/>
          <c:order val="3"/>
          <c:tx>
            <c:strRef>
              <c:f>'Total Responses'!$V$43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'Total Responses'!$R$44:$R$50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Responses'!$V$44:$V$50</c:f>
              <c:numCache>
                <c:formatCode>General</c:formatCode>
                <c:ptCount val="7"/>
                <c:pt idx="0">
                  <c:v>93.0</c:v>
                </c:pt>
                <c:pt idx="1">
                  <c:v>0.0</c:v>
                </c:pt>
                <c:pt idx="2">
                  <c:v>93.0</c:v>
                </c:pt>
                <c:pt idx="3">
                  <c:v>108.0</c:v>
                </c:pt>
                <c:pt idx="4">
                  <c:v>86.0</c:v>
                </c:pt>
                <c:pt idx="5">
                  <c:v>70.0</c:v>
                </c:pt>
                <c:pt idx="6">
                  <c:v>109.0</c:v>
                </c:pt>
              </c:numCache>
            </c:numRef>
          </c:val>
        </c:ser>
        <c:ser>
          <c:idx val="4"/>
          <c:order val="4"/>
          <c:tx>
            <c:strRef>
              <c:f>'Total Responses'!$W$43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'Total Responses'!$R$44:$R$50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Responses'!$W$44:$W$50</c:f>
              <c:numCache>
                <c:formatCode>General</c:formatCode>
                <c:ptCount val="7"/>
                <c:pt idx="0">
                  <c:v>111.0</c:v>
                </c:pt>
                <c:pt idx="1">
                  <c:v>204.0</c:v>
                </c:pt>
                <c:pt idx="2">
                  <c:v>96.0</c:v>
                </c:pt>
                <c:pt idx="3">
                  <c:v>75.0</c:v>
                </c:pt>
                <c:pt idx="4">
                  <c:v>126.0</c:v>
                </c:pt>
                <c:pt idx="5">
                  <c:v>36.0</c:v>
                </c:pt>
                <c:pt idx="6">
                  <c:v>79.0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557848"/>
        <c:axId val="398401736"/>
        <c:axId val="0"/>
      </c:bar3DChart>
      <c:catAx>
        <c:axId val="542557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398401736"/>
        <c:crosses val="autoZero"/>
        <c:auto val="1"/>
        <c:lblAlgn val="ctr"/>
        <c:lblOffset val="100"/>
        <c:noMultiLvlLbl val="0"/>
      </c:catAx>
      <c:valAx>
        <c:axId val="398401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2557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1302 Total</a:t>
            </a:r>
            <a:r>
              <a:rPr lang="en-US" baseline="0"/>
              <a:t> Responses to Writing Workshop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Responses'!$S$82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'Total Responses'!$R$83:$R$89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Responses'!$S$83:$S$89</c:f>
              <c:numCache>
                <c:formatCode>General</c:formatCode>
                <c:ptCount val="7"/>
                <c:pt idx="0">
                  <c:v>2.0</c:v>
                </c:pt>
                <c:pt idx="1">
                  <c:v>22.0</c:v>
                </c:pt>
                <c:pt idx="2">
                  <c:v>2.0</c:v>
                </c:pt>
                <c:pt idx="3">
                  <c:v>5.0</c:v>
                </c:pt>
                <c:pt idx="4">
                  <c:v>0.0</c:v>
                </c:pt>
                <c:pt idx="5">
                  <c:v>7.0</c:v>
                </c:pt>
                <c:pt idx="6">
                  <c:v>3.0</c:v>
                </c:pt>
              </c:numCache>
            </c:numRef>
          </c:val>
        </c:ser>
        <c:ser>
          <c:idx val="1"/>
          <c:order val="1"/>
          <c:tx>
            <c:strRef>
              <c:f>'Total Responses'!$T$82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'Total Responses'!$R$83:$R$89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Responses'!$T$83:$T$89</c:f>
              <c:numCache>
                <c:formatCode>General</c:formatCode>
                <c:ptCount val="7"/>
                <c:pt idx="0">
                  <c:v>1.0</c:v>
                </c:pt>
                <c:pt idx="1">
                  <c:v>0.0</c:v>
                </c:pt>
                <c:pt idx="2">
                  <c:v>5.0</c:v>
                </c:pt>
                <c:pt idx="3">
                  <c:v>7.0</c:v>
                </c:pt>
                <c:pt idx="4">
                  <c:v>7.0</c:v>
                </c:pt>
                <c:pt idx="5">
                  <c:v>28.0</c:v>
                </c:pt>
                <c:pt idx="6">
                  <c:v>5.0</c:v>
                </c:pt>
              </c:numCache>
            </c:numRef>
          </c:val>
        </c:ser>
        <c:ser>
          <c:idx val="2"/>
          <c:order val="2"/>
          <c:tx>
            <c:strRef>
              <c:f>'Total Responses'!$U$82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'Total Responses'!$R$83:$R$89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Responses'!$U$83:$U$89</c:f>
              <c:numCache>
                <c:formatCode>General</c:formatCode>
                <c:ptCount val="7"/>
                <c:pt idx="0">
                  <c:v>19.0</c:v>
                </c:pt>
                <c:pt idx="1">
                  <c:v>0.0</c:v>
                </c:pt>
                <c:pt idx="2">
                  <c:v>46.0</c:v>
                </c:pt>
                <c:pt idx="3">
                  <c:v>60.0</c:v>
                </c:pt>
                <c:pt idx="4">
                  <c:v>15.0</c:v>
                </c:pt>
                <c:pt idx="5">
                  <c:v>113.0</c:v>
                </c:pt>
                <c:pt idx="6">
                  <c:v>44.0</c:v>
                </c:pt>
              </c:numCache>
            </c:numRef>
          </c:val>
        </c:ser>
        <c:ser>
          <c:idx val="3"/>
          <c:order val="3"/>
          <c:tx>
            <c:strRef>
              <c:f>'Total Responses'!$V$82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'Total Responses'!$R$83:$R$89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Responses'!$V$83:$V$89</c:f>
              <c:numCache>
                <c:formatCode>General</c:formatCode>
                <c:ptCount val="7"/>
                <c:pt idx="0">
                  <c:v>95.0</c:v>
                </c:pt>
                <c:pt idx="1">
                  <c:v>0.0</c:v>
                </c:pt>
                <c:pt idx="2">
                  <c:v>87.0</c:v>
                </c:pt>
                <c:pt idx="3">
                  <c:v>93.0</c:v>
                </c:pt>
                <c:pt idx="4">
                  <c:v>88.0</c:v>
                </c:pt>
                <c:pt idx="5">
                  <c:v>71.0</c:v>
                </c:pt>
                <c:pt idx="6">
                  <c:v>106.0</c:v>
                </c:pt>
              </c:numCache>
            </c:numRef>
          </c:val>
        </c:ser>
        <c:ser>
          <c:idx val="4"/>
          <c:order val="4"/>
          <c:tx>
            <c:strRef>
              <c:f>'Total Responses'!$W$82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'Total Responses'!$R$83:$R$89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'Total Responses'!$W$83:$W$89</c:f>
              <c:numCache>
                <c:formatCode>General</c:formatCode>
                <c:ptCount val="7"/>
                <c:pt idx="0">
                  <c:v>123.0</c:v>
                </c:pt>
                <c:pt idx="1">
                  <c:v>213.0</c:v>
                </c:pt>
                <c:pt idx="2">
                  <c:v>100.0</c:v>
                </c:pt>
                <c:pt idx="3">
                  <c:v>74.0</c:v>
                </c:pt>
                <c:pt idx="4">
                  <c:v>130.0</c:v>
                </c:pt>
                <c:pt idx="5">
                  <c:v>21.0</c:v>
                </c:pt>
                <c:pt idx="6">
                  <c:v>82.0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253880"/>
        <c:axId val="475941112"/>
        <c:axId val="0"/>
      </c:bar3DChart>
      <c:catAx>
        <c:axId val="553253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475941112"/>
        <c:crosses val="autoZero"/>
        <c:auto val="1"/>
        <c:lblAlgn val="ctr"/>
        <c:lblOffset val="100"/>
        <c:noMultiLvlLbl val="0"/>
      </c:catAx>
      <c:valAx>
        <c:axId val="475941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3253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31750</xdr:rowOff>
    </xdr:from>
    <xdr:to>
      <xdr:col>12</xdr:col>
      <xdr:colOff>12700</xdr:colOff>
      <xdr:row>36</xdr:row>
      <xdr:rowOff>165100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44450</xdr:rowOff>
    </xdr:from>
    <xdr:to>
      <xdr:col>11</xdr:col>
      <xdr:colOff>812800</xdr:colOff>
      <xdr:row>76</xdr:row>
      <xdr:rowOff>165100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79</xdr:row>
      <xdr:rowOff>146050</xdr:rowOff>
    </xdr:from>
    <xdr:to>
      <xdr:col>12</xdr:col>
      <xdr:colOff>0</xdr:colOff>
      <xdr:row>127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3:Y89"/>
  <sheetViews>
    <sheetView workbookViewId="0">
      <selection activeCell="M133" sqref="M133"/>
    </sheetView>
  </sheetViews>
  <sheetFormatPr baseColWidth="10" defaultRowHeight="14" x14ac:dyDescent="0"/>
  <cols>
    <col min="1" max="3" width="10.83203125" customWidth="1"/>
  </cols>
  <sheetData>
    <row r="3" spans="18:25">
      <c r="R3" s="5" t="s">
        <v>11</v>
      </c>
      <c r="S3" s="5">
        <f>SUM(Data!B13,Data!B29,Data!B47,Data!B64,Data!S65,Data!S47,Data!S29,Data!S13+'Total Responses'!S14)</f>
        <v>478</v>
      </c>
    </row>
    <row r="5" spans="18:25">
      <c r="S5" s="19">
        <v>1</v>
      </c>
      <c r="T5" s="19">
        <v>2</v>
      </c>
      <c r="U5" s="19">
        <v>3</v>
      </c>
      <c r="V5" s="19">
        <v>4</v>
      </c>
      <c r="W5" s="19">
        <v>5</v>
      </c>
      <c r="X5" s="19"/>
      <c r="Y5" s="19" t="s">
        <v>2</v>
      </c>
    </row>
    <row r="6" spans="18:25">
      <c r="R6" s="5" t="s">
        <v>3</v>
      </c>
      <c r="S6">
        <f>SUM(Data!B5,Data!B21,Data!B39+Data!B56,Data!B39,Data!B21,Data!B5,Data!S5,Data!S21,Data!S39,Data!S57+'Total Responses'!B56)</f>
        <v>5</v>
      </c>
      <c r="T6">
        <f>SUM(Data!C5,Data!C21,Data!C39,Data!C56,Data!T57,Data!T39,Data!T21,Data!T5)</f>
        <v>5</v>
      </c>
      <c r="U6">
        <f>SUM(Data!D5,Data!D21,Data!D39,Data!D56,Data!U57,Data!U39,Data!U21,Data!U5)</f>
        <v>43</v>
      </c>
      <c r="V6">
        <f>SUM(Data!E5,Data!E21,Data!E39,Data!E56,Data!V57,Data!V39,Data!V21,Data!V5)</f>
        <v>194</v>
      </c>
      <c r="W6">
        <f>SUM(Data!F5,Data!F21,Data!F39,Data!F56,Data!W57,Data!W39,Data!W21,Data!W5)</f>
        <v>233</v>
      </c>
      <c r="Y6">
        <f>SUM(S6:X6)</f>
        <v>480</v>
      </c>
    </row>
    <row r="7" spans="18:25">
      <c r="R7" s="5" t="s">
        <v>4</v>
      </c>
      <c r="S7">
        <f>SUM(Data!B6,Data!B22,Data!B40,Data!B57,Data!S58,Data!S40,Data!S22,Data!S6)</f>
        <v>47</v>
      </c>
      <c r="T7">
        <f>SUM(Data!C6,Data!C22,Data!C40,Data!C57,Data!T58,Data!T40,Data!T22,Data!T6)</f>
        <v>0</v>
      </c>
      <c r="U7">
        <f>SUM(Data!D6,Data!D22,Data!D40,Data!D57,Data!U58,Data!U40,Data!U22,Data!U6)</f>
        <v>0</v>
      </c>
      <c r="V7">
        <f>SUM(Data!E6,Data!E22,Data!E40,Data!E57,Data!V58,Data!V40,Data!V22,Data!V6)</f>
        <v>0</v>
      </c>
      <c r="W7">
        <f>SUM(Data!F6,Data!F22,Data!F40,Data!F57,Data!W58,Data!W40,Data!W22,Data!W6)</f>
        <v>419</v>
      </c>
      <c r="Y7">
        <f t="shared" ref="Y7:Y12" si="0">SUM(S7:X7)</f>
        <v>466</v>
      </c>
    </row>
    <row r="8" spans="18:25">
      <c r="R8" s="5" t="s">
        <v>6</v>
      </c>
      <c r="S8">
        <f>SUM(Data!B7,Data!B23,Data!B41,Data!B58,Data!S59,Data!S41,Data!S23,Data!S7)</f>
        <v>2</v>
      </c>
      <c r="T8">
        <f>SUM(Data!C7,Data!C23,Data!C41,Data!C58,Data!T59,Data!T41,Data!T23,Data!T7)</f>
        <v>11</v>
      </c>
      <c r="U8">
        <f>SUM(Data!D7,Data!D23,Data!D41,Data!D58,Data!U59,Data!U41,Data!U23,Data!U7)</f>
        <v>91</v>
      </c>
      <c r="V8">
        <f>SUM(Data!E7,Data!E23,Data!E41,Data!E58,Data!V59,Data!V41,Data!V23,Data!V7)</f>
        <v>175</v>
      </c>
      <c r="W8">
        <f>SUM(Data!F7,Data!F23,Data!F41,Data!F58,Data!W59,Data!W41,Data!W23,Data!W7)</f>
        <v>199</v>
      </c>
      <c r="Y8">
        <f t="shared" si="0"/>
        <v>478</v>
      </c>
    </row>
    <row r="9" spans="18:25">
      <c r="R9" s="5" t="s">
        <v>7</v>
      </c>
      <c r="S9">
        <f>SUM(Data!B8,Data!B24,Data!B42,Data!B59,Data!S60,Data!S42,Data!S24,Data!S8)</f>
        <v>7</v>
      </c>
      <c r="T9">
        <f>SUM(Data!C8,Data!C24,Data!C42,Data!C59,Data!T60,Data!T42,Data!T24,Data!T8)</f>
        <v>15</v>
      </c>
      <c r="U9">
        <f>SUM(Data!D8,Data!D24,Data!D42,Data!D59,Data!U60,Data!U42,Data!U24,Data!U8)</f>
        <v>100</v>
      </c>
      <c r="V9">
        <f>SUM(Data!E8,Data!E24,Data!E42,Data!E59,Data!V60,Data!V42,Data!V24,Data!V8)</f>
        <v>204</v>
      </c>
      <c r="W9">
        <f>SUM(Data!F8,Data!F24,Data!F42,Data!F59,Data!W60,Data!W42,Data!W24,Data!W8)</f>
        <v>149</v>
      </c>
      <c r="Y9">
        <f t="shared" si="0"/>
        <v>475</v>
      </c>
    </row>
    <row r="10" spans="18:25">
      <c r="R10" s="5" t="s">
        <v>8</v>
      </c>
      <c r="S10">
        <f>SUM(Data!B9,Data!B25,Data!B43,Data!B60,Data!S61,Data!S43,Data!S25,Data!S9)</f>
        <v>0</v>
      </c>
      <c r="T10">
        <f>SUM(Data!C9,Data!C25,Data!C43,Data!C60,Data!T61,Data!T43,Data!T25,Data!T9)</f>
        <v>8</v>
      </c>
      <c r="U10">
        <f>SUM(Data!D9,Data!D25,Data!D43,Data!D60,Data!U61,Data!U43,Data!U25,Data!U9)</f>
        <v>36</v>
      </c>
      <c r="V10">
        <f>SUM(Data!E9,Data!E25,Data!E43,Data!E60,Data!V61,Data!V43,Data!V25,Data!V9)</f>
        <v>178</v>
      </c>
      <c r="W10">
        <f>SUM(Data!F9,Data!F25,Data!F43,Data!F60,Data!W61,Data!W43,Data!W25,Data!W9)</f>
        <v>256</v>
      </c>
      <c r="Y10">
        <f t="shared" si="0"/>
        <v>478</v>
      </c>
    </row>
    <row r="11" spans="18:25">
      <c r="R11" s="5" t="s">
        <v>9</v>
      </c>
      <c r="S11">
        <f>SUM(Data!B10,Data!B26,Data!B44,Data!B61,Data!S62,Data!S44,Data!S26,Data!S10)</f>
        <v>13</v>
      </c>
      <c r="T11">
        <f>SUM(Data!C10,Data!C26,Data!C44,Data!C61,Data!T62,Data!T44,Data!T26,Data!T10)</f>
        <v>52</v>
      </c>
      <c r="U11">
        <f>SUM(Data!D10,Data!D26,Data!D44,Data!D61,Data!U62,Data!U44,Data!U26,Data!U10)</f>
        <v>209</v>
      </c>
      <c r="V11">
        <f>SUM(Data!E10,Data!E26,Data!E44,Data!E61,Data!V62,Data!V44,Data!V26,Data!V10)</f>
        <v>142</v>
      </c>
      <c r="W11">
        <f>SUM(Data!F10,Data!F26,Data!F44,Data!F61,Data!W62,Data!W44,Data!W26,Data!W10)</f>
        <v>62</v>
      </c>
      <c r="Y11">
        <f t="shared" si="0"/>
        <v>478</v>
      </c>
    </row>
    <row r="12" spans="18:25">
      <c r="R12" s="5" t="s">
        <v>10</v>
      </c>
      <c r="S12">
        <f>SUM(Data!B11,Data!B27,Data!B45,Data!B62,Data!S63,Data!S45,Data!S27,Data!S11)</f>
        <v>5</v>
      </c>
      <c r="T12">
        <f>SUM(Data!C11,Data!C27,Data!C45,Data!C62,Data!T63,Data!T45,Data!T27,Data!T11)</f>
        <v>16</v>
      </c>
      <c r="U12">
        <f>SUM(Data!D11,Data!D27,Data!D45,Data!D62,Data!U63,Data!U45,Data!U27,Data!U11)</f>
        <v>81</v>
      </c>
      <c r="V12">
        <f>SUM(Data!E11,Data!E27,Data!E45,Data!E62,Data!V63,Data!V45,Data!V27,Data!V11)</f>
        <v>212</v>
      </c>
      <c r="W12">
        <f>SUM(Data!F11,Data!F27,Data!F45,Data!F62,Data!W63,Data!W45,Data!W27,Data!W11)</f>
        <v>164</v>
      </c>
      <c r="Y12">
        <f t="shared" si="0"/>
        <v>478</v>
      </c>
    </row>
    <row r="13" spans="18:25">
      <c r="R13" s="5"/>
    </row>
    <row r="42" spans="18:25">
      <c r="R42" s="5">
        <v>1301</v>
      </c>
      <c r="S42" s="5">
        <f>SUM(Data!B29,Data!B64,Data!S65,Data!S29)</f>
        <v>229</v>
      </c>
    </row>
    <row r="43" spans="18:25">
      <c r="R43" s="6"/>
      <c r="S43" s="19">
        <v>1</v>
      </c>
      <c r="T43" s="19">
        <v>2</v>
      </c>
      <c r="U43" s="19">
        <v>3</v>
      </c>
      <c r="V43" s="19">
        <v>4</v>
      </c>
      <c r="W43" s="19">
        <v>5</v>
      </c>
    </row>
    <row r="44" spans="18:25">
      <c r="R44" s="5" t="s">
        <v>3</v>
      </c>
      <c r="S44">
        <f>SUM(Data!B21,Data!B56,Data!S57,Data!S21)</f>
        <v>1</v>
      </c>
      <c r="T44">
        <f>SUM(Data!C21,Data!C56,Data!T57,Data!T21)</f>
        <v>4</v>
      </c>
      <c r="U44">
        <f>SUM(Data!D21,Data!D56,Data!U57,Data!U21)</f>
        <v>20</v>
      </c>
      <c r="V44">
        <f>SUM(Data!E21,Data!E56,Data!V57,Data!V21)</f>
        <v>93</v>
      </c>
      <c r="W44">
        <f>SUM(Data!F21,Data!F56,Data!W57,Data!W21)</f>
        <v>111</v>
      </c>
      <c r="Y44">
        <f>SUM(S44:W44)</f>
        <v>229</v>
      </c>
    </row>
    <row r="45" spans="18:25">
      <c r="R45" s="5" t="s">
        <v>4</v>
      </c>
      <c r="S45">
        <f>SUM(Data!B22,Data!B57,Data!S58,Data!S22)</f>
        <v>21</v>
      </c>
      <c r="T45">
        <f>SUM(Data!C22,Data!C57,Data!T58,Data!T22)</f>
        <v>0</v>
      </c>
      <c r="U45">
        <f>SUM(Data!D22,Data!D57,Data!U58,Data!U22)</f>
        <v>0</v>
      </c>
      <c r="V45">
        <f>SUM(Data!E22,Data!E57,Data!V58,Data!V22)</f>
        <v>0</v>
      </c>
      <c r="W45">
        <f>SUM(Data!F22,Data!F57,Data!W58,Data!W22)</f>
        <v>204</v>
      </c>
    </row>
    <row r="46" spans="18:25">
      <c r="R46" s="5" t="s">
        <v>6</v>
      </c>
      <c r="S46">
        <f>SUM(Data!B23,Data!B58,Data!S59,Data!S23)</f>
        <v>0</v>
      </c>
      <c r="T46">
        <f>SUM(Data!C23,Data!C58,Data!T59,Data!T23)</f>
        <v>7</v>
      </c>
      <c r="U46">
        <f>SUM(Data!D23,Data!D58,Data!U59,Data!U23)</f>
        <v>33</v>
      </c>
      <c r="V46">
        <f>SUM(Data!E23,Data!E58,Data!V59,Data!V23)</f>
        <v>93</v>
      </c>
      <c r="W46">
        <f>SUM(Data!F23,Data!F58,Data!W59,Data!W23)</f>
        <v>96</v>
      </c>
    </row>
    <row r="47" spans="18:25">
      <c r="R47" s="5" t="s">
        <v>7</v>
      </c>
      <c r="S47">
        <f>SUM(Data!B24,Data!B59,Data!S60,Data!S24)</f>
        <v>3</v>
      </c>
      <c r="T47">
        <f>SUM(Data!C24,Data!C59,Data!T60,Data!T24)</f>
        <v>8</v>
      </c>
      <c r="U47">
        <f>SUM(Data!D24,Data!D59,Data!U60,Data!U24)</f>
        <v>34</v>
      </c>
      <c r="V47">
        <f>SUM(Data!E24,Data!E59,Data!V60,Data!V24)</f>
        <v>108</v>
      </c>
      <c r="W47">
        <f>SUM(Data!F24,Data!F59,Data!W60,Data!W24)</f>
        <v>75</v>
      </c>
    </row>
    <row r="48" spans="18:25">
      <c r="R48" s="5" t="s">
        <v>8</v>
      </c>
      <c r="S48">
        <f>SUM(Data!B25,Data!B60,Data!S61,Data!S25)</f>
        <v>0</v>
      </c>
      <c r="T48">
        <f>SUM(Data!C25,Data!C60,Data!T61,Data!T25)</f>
        <v>3</v>
      </c>
      <c r="U48">
        <f>SUM(Data!D25,Data!D60,Data!U61,Data!U25)</f>
        <v>14</v>
      </c>
      <c r="V48">
        <f>SUM(Data!E25,Data!E60,Data!V61,Data!V25)</f>
        <v>86</v>
      </c>
      <c r="W48">
        <f>SUM(Data!F25,Data!F60,Data!W61,Data!W25)</f>
        <v>126</v>
      </c>
    </row>
    <row r="49" spans="18:23">
      <c r="R49" s="5" t="s">
        <v>9</v>
      </c>
      <c r="S49">
        <f>SUM(Data!B26,Data!B61,Data!S62,Data!S26)</f>
        <v>4</v>
      </c>
      <c r="T49">
        <f>SUM(Data!C26,Data!C61,Data!T62,Data!T26)</f>
        <v>15</v>
      </c>
      <c r="U49">
        <f>SUM(Data!D26,Data!D61,Data!U62,Data!U26)</f>
        <v>104</v>
      </c>
      <c r="V49">
        <f>SUM(Data!E26,Data!E61,Data!V62,Data!V26)</f>
        <v>70</v>
      </c>
      <c r="W49">
        <f>SUM(Data!F26,Data!F61,Data!W62,Data!W26)</f>
        <v>36</v>
      </c>
    </row>
    <row r="50" spans="18:23">
      <c r="R50" s="5" t="s">
        <v>10</v>
      </c>
      <c r="S50">
        <f>SUM(Data!B27,Data!B62,Data!S63,Data!S27)</f>
        <v>1</v>
      </c>
      <c r="T50">
        <f>SUM(Data!C27,Data!C62,Data!T63,Data!T27)</f>
        <v>9</v>
      </c>
      <c r="U50">
        <f>SUM(Data!D27,Data!D62,Data!U63,Data!U27)</f>
        <v>31</v>
      </c>
      <c r="V50">
        <f>SUM(Data!E27,Data!E62,Data!V63,Data!V27)</f>
        <v>109</v>
      </c>
      <c r="W50">
        <f>SUM(Data!F27,Data!F62,Data!W63,Data!W27)</f>
        <v>79</v>
      </c>
    </row>
    <row r="81" spans="18:23">
      <c r="R81" t="s">
        <v>33</v>
      </c>
      <c r="S81">
        <f>SUM(Data!B13,Data!B47,Data!S47,Data!S13)</f>
        <v>249</v>
      </c>
    </row>
    <row r="82" spans="18:23">
      <c r="S82" s="19">
        <v>1</v>
      </c>
      <c r="T82" s="19">
        <v>2</v>
      </c>
      <c r="U82" s="19">
        <v>3</v>
      </c>
      <c r="V82" s="19">
        <v>4</v>
      </c>
      <c r="W82" s="19">
        <v>5</v>
      </c>
    </row>
    <row r="83" spans="18:23">
      <c r="R83" s="5" t="s">
        <v>3</v>
      </c>
      <c r="S83">
        <f>SUM(Data!B5,Data!B39,Data!S39,Data!S21)</f>
        <v>2</v>
      </c>
      <c r="T83">
        <f>SUM(Data!C5,Data!C39,Data!T39,Data!T21)</f>
        <v>1</v>
      </c>
      <c r="U83">
        <f>SUM(Data!D5,Data!D39,Data!U39,Data!U21)</f>
        <v>19</v>
      </c>
      <c r="V83">
        <f>SUM(Data!E5,Data!E39,Data!V39,Data!V21)</f>
        <v>95</v>
      </c>
      <c r="W83">
        <f>SUM(Data!F5,Data!F39,Data!W39,Data!W21)</f>
        <v>123</v>
      </c>
    </row>
    <row r="84" spans="18:23">
      <c r="R84" s="5" t="s">
        <v>4</v>
      </c>
      <c r="S84">
        <f>SUM(Data!B6,Data!B40,Data!S40,Data!S22)</f>
        <v>22</v>
      </c>
      <c r="T84">
        <f>SUM(Data!C6,Data!C40,Data!T40,Data!T22)</f>
        <v>0</v>
      </c>
      <c r="U84">
        <f>SUM(Data!D6,Data!D40,Data!U40,Data!U22)</f>
        <v>0</v>
      </c>
      <c r="V84">
        <f>SUM(Data!E6,Data!E40,Data!V40,Data!V22)</f>
        <v>0</v>
      </c>
      <c r="W84">
        <f>SUM(Data!F6,Data!F40,Data!W40,Data!W22)</f>
        <v>213</v>
      </c>
    </row>
    <row r="85" spans="18:23">
      <c r="R85" s="5" t="s">
        <v>6</v>
      </c>
      <c r="S85">
        <f>SUM(Data!B7,Data!B41,Data!S41,Data!S23)</f>
        <v>2</v>
      </c>
      <c r="T85">
        <f>SUM(Data!C7,Data!C41,Data!T41,Data!T23)</f>
        <v>5</v>
      </c>
      <c r="U85">
        <f>SUM(Data!D7,Data!D41,Data!U41,Data!U23)</f>
        <v>46</v>
      </c>
      <c r="V85">
        <f>SUM(Data!E7,Data!E41,Data!V41,Data!V23)</f>
        <v>87</v>
      </c>
      <c r="W85">
        <f>SUM(Data!F7,Data!F41,Data!W41,Data!W23)</f>
        <v>100</v>
      </c>
    </row>
    <row r="86" spans="18:23">
      <c r="R86" s="5" t="s">
        <v>7</v>
      </c>
      <c r="S86">
        <f>SUM(Data!B8,Data!B42,Data!S42,Data!S24)</f>
        <v>5</v>
      </c>
      <c r="T86">
        <f>SUM(Data!C8,Data!C42,Data!T42,Data!T24)</f>
        <v>7</v>
      </c>
      <c r="U86">
        <f>SUM(Data!D8,Data!D42,Data!U42,Data!U24)</f>
        <v>60</v>
      </c>
      <c r="V86">
        <f>SUM(Data!E8,Data!E42,Data!V42,Data!V24)</f>
        <v>93</v>
      </c>
      <c r="W86">
        <f>SUM(Data!F8,Data!F42,Data!W42,Data!W24)</f>
        <v>74</v>
      </c>
    </row>
    <row r="87" spans="18:23">
      <c r="R87" s="5" t="s">
        <v>8</v>
      </c>
      <c r="S87">
        <f>SUM(Data!B9,Data!B43,Data!S43,Data!S25)</f>
        <v>0</v>
      </c>
      <c r="T87">
        <f>SUM(Data!C9,Data!C43,Data!T43,Data!T25)</f>
        <v>7</v>
      </c>
      <c r="U87">
        <f>SUM(Data!D9,Data!D43,Data!U43,Data!U25)</f>
        <v>15</v>
      </c>
      <c r="V87">
        <f>SUM(Data!E9,Data!E43,Data!V43,Data!V25)</f>
        <v>88</v>
      </c>
      <c r="W87">
        <f>SUM(Data!F9,Data!F43,Data!W43,Data!W25)</f>
        <v>130</v>
      </c>
    </row>
    <row r="88" spans="18:23">
      <c r="R88" s="5" t="s">
        <v>9</v>
      </c>
      <c r="S88">
        <f>SUM(Data!B10,Data!B44,Data!S44,Data!S26)</f>
        <v>7</v>
      </c>
      <c r="T88">
        <f>SUM(Data!C10,Data!C44,Data!T44,Data!T26)</f>
        <v>28</v>
      </c>
      <c r="U88">
        <f>SUM(Data!D10,Data!D44,Data!U44,Data!U26)</f>
        <v>113</v>
      </c>
      <c r="V88">
        <f>SUM(Data!E10,Data!E44,Data!V44,Data!V26)</f>
        <v>71</v>
      </c>
      <c r="W88">
        <f>SUM(Data!F10,Data!F44,Data!W44,Data!W26)</f>
        <v>21</v>
      </c>
    </row>
    <row r="89" spans="18:23">
      <c r="R89" s="5" t="s">
        <v>10</v>
      </c>
      <c r="S89">
        <f>SUM(Data!B11,Data!B45,Data!S45,Data!S27)</f>
        <v>3</v>
      </c>
      <c r="T89">
        <f>SUM(Data!C11,Data!C45,Data!T45,Data!T27)</f>
        <v>5</v>
      </c>
      <c r="U89">
        <f>SUM(Data!D11,Data!D45,Data!U45,Data!U27)</f>
        <v>44</v>
      </c>
      <c r="V89">
        <f>SUM(Data!E11,Data!E45,Data!V45,Data!V27)</f>
        <v>106</v>
      </c>
      <c r="W89">
        <f>SUM(Data!F11,Data!F45,Data!W45,Data!W27)</f>
        <v>82</v>
      </c>
    </row>
  </sheetData>
  <phoneticPr fontId="1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20" workbookViewId="0">
      <selection activeCell="B43" sqref="B43"/>
    </sheetView>
  </sheetViews>
  <sheetFormatPr baseColWidth="10" defaultRowHeight="14" x14ac:dyDescent="0"/>
  <cols>
    <col min="1" max="1" width="66.6640625" customWidth="1"/>
    <col min="2" max="3" width="15.83203125" customWidth="1"/>
    <col min="4" max="5" width="14.1640625" customWidth="1"/>
  </cols>
  <sheetData>
    <row r="1" spans="1:6" ht="17">
      <c r="A1" s="28"/>
    </row>
    <row r="2" spans="1:6" ht="17">
      <c r="A2" s="28" t="s">
        <v>34</v>
      </c>
    </row>
    <row r="3" spans="1:6" ht="15">
      <c r="A3" s="29"/>
    </row>
    <row r="4" spans="1:6" ht="15">
      <c r="A4" s="30" t="s">
        <v>44</v>
      </c>
    </row>
    <row r="5" spans="1:6" ht="15">
      <c r="A5" s="30" t="s">
        <v>45</v>
      </c>
      <c r="B5" s="30">
        <v>1301</v>
      </c>
      <c r="C5" s="30">
        <v>1302</v>
      </c>
      <c r="D5" s="30">
        <v>2311</v>
      </c>
      <c r="E5" s="30">
        <v>2312</v>
      </c>
    </row>
    <row r="6" spans="1:6" ht="15">
      <c r="A6" s="30" t="s">
        <v>46</v>
      </c>
    </row>
    <row r="7" spans="1:6" ht="15">
      <c r="A7" s="30" t="s">
        <v>47</v>
      </c>
    </row>
    <row r="8" spans="1:6" ht="15">
      <c r="A8" s="30" t="s">
        <v>35</v>
      </c>
      <c r="B8" s="30" t="s">
        <v>36</v>
      </c>
      <c r="D8" s="30" t="s">
        <v>37</v>
      </c>
      <c r="F8" s="30" t="s">
        <v>38</v>
      </c>
    </row>
    <row r="9" spans="1:6" ht="15">
      <c r="A9" s="30" t="s">
        <v>48</v>
      </c>
    </row>
    <row r="10" spans="1:6" ht="15">
      <c r="A10" s="30" t="s">
        <v>39</v>
      </c>
    </row>
    <row r="11" spans="1:6" ht="15">
      <c r="A11" s="30" t="s">
        <v>49</v>
      </c>
    </row>
    <row r="12" spans="1:6" ht="15">
      <c r="A12" s="30" t="s">
        <v>40</v>
      </c>
    </row>
    <row r="13" spans="1:6" ht="15">
      <c r="A13" s="30" t="s">
        <v>50</v>
      </c>
    </row>
    <row r="14" spans="1:6" ht="15">
      <c r="A14" s="30" t="s">
        <v>51</v>
      </c>
    </row>
    <row r="15" spans="1:6" ht="15">
      <c r="A15" s="30" t="s">
        <v>52</v>
      </c>
    </row>
    <row r="16" spans="1:6" ht="15">
      <c r="A16" s="30" t="s">
        <v>53</v>
      </c>
    </row>
    <row r="17" spans="1:3" ht="15">
      <c r="A17" s="30" t="s">
        <v>41</v>
      </c>
    </row>
    <row r="18" spans="1:3" ht="15">
      <c r="A18" s="30" t="s">
        <v>54</v>
      </c>
    </row>
    <row r="19" spans="1:3" ht="15">
      <c r="A19" s="31" t="s">
        <v>42</v>
      </c>
    </row>
    <row r="20" spans="1:3" ht="15">
      <c r="A20" s="30" t="s">
        <v>55</v>
      </c>
      <c r="C20" s="30" t="s">
        <v>42</v>
      </c>
    </row>
    <row r="21" spans="1:3" ht="15">
      <c r="A21" s="30" t="s">
        <v>56</v>
      </c>
    </row>
    <row r="22" spans="1:3" ht="15">
      <c r="A22" s="30" t="s">
        <v>43</v>
      </c>
    </row>
    <row r="26" spans="1:3" ht="17">
      <c r="A26" s="28" t="s">
        <v>57</v>
      </c>
    </row>
    <row r="27" spans="1:3" ht="15">
      <c r="A27" s="31" t="s">
        <v>58</v>
      </c>
    </row>
    <row r="28" spans="1:3" ht="15">
      <c r="A28" s="30" t="s">
        <v>59</v>
      </c>
    </row>
    <row r="29" spans="1:3" ht="15">
      <c r="A29" s="31" t="s">
        <v>60</v>
      </c>
    </row>
    <row r="30" spans="1:3" ht="15">
      <c r="A30" s="30" t="s">
        <v>61</v>
      </c>
      <c r="C30" s="30" t="s">
        <v>62</v>
      </c>
    </row>
    <row r="31" spans="1:3" ht="15">
      <c r="A31" s="31" t="s">
        <v>63</v>
      </c>
    </row>
    <row r="32" spans="1:3" ht="15">
      <c r="A32" s="32" t="s">
        <v>64</v>
      </c>
    </row>
    <row r="33" spans="1:1" ht="15">
      <c r="A33" s="31" t="s">
        <v>65</v>
      </c>
    </row>
    <row r="34" spans="1:1" ht="15">
      <c r="A34" s="32" t="s">
        <v>66</v>
      </c>
    </row>
    <row r="35" spans="1:1" ht="15">
      <c r="A35" s="31" t="s">
        <v>67</v>
      </c>
    </row>
    <row r="36" spans="1:1" ht="15">
      <c r="A36" s="32" t="s">
        <v>68</v>
      </c>
    </row>
    <row r="37" spans="1:1" ht="15">
      <c r="A37" s="31" t="s">
        <v>69</v>
      </c>
    </row>
    <row r="38" spans="1:1" ht="15">
      <c r="A38" s="32" t="s">
        <v>70</v>
      </c>
    </row>
    <row r="39" spans="1:1" ht="15">
      <c r="A39" s="31" t="s">
        <v>71</v>
      </c>
    </row>
    <row r="40" spans="1:1" ht="15">
      <c r="A40" s="32" t="s">
        <v>72</v>
      </c>
    </row>
    <row r="41" spans="1:1">
      <c r="A41" s="2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opLeftCell="L13" workbookViewId="0">
      <selection activeCell="P43" sqref="P43"/>
    </sheetView>
  </sheetViews>
  <sheetFormatPr baseColWidth="10" defaultColWidth="8.83203125" defaultRowHeight="14" x14ac:dyDescent="0"/>
  <cols>
    <col min="1" max="1" width="29.33203125" bestFit="1" customWidth="1"/>
    <col min="8" max="8" width="15.5" bestFit="1" customWidth="1"/>
    <col min="9" max="10" width="15.5" customWidth="1"/>
  </cols>
  <sheetData>
    <row r="1" spans="1:30" ht="18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R1" s="23" t="s">
        <v>31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8">
      <c r="A2" s="1"/>
      <c r="B2" s="2"/>
      <c r="C2" s="2"/>
      <c r="D2" s="2"/>
      <c r="E2" s="2"/>
      <c r="F2" s="2"/>
      <c r="G2" s="2"/>
      <c r="H2" s="2"/>
      <c r="I2" s="16"/>
      <c r="J2" s="16"/>
      <c r="K2" s="2"/>
      <c r="L2" s="2"/>
      <c r="M2" s="2"/>
      <c r="N2" s="2"/>
      <c r="O2" s="2"/>
      <c r="R2" s="15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>
      <c r="A3" s="3"/>
      <c r="B3" s="25" t="s">
        <v>18</v>
      </c>
      <c r="C3" s="25"/>
      <c r="D3" s="25"/>
      <c r="E3" s="25"/>
      <c r="F3" s="25"/>
      <c r="G3" s="25"/>
      <c r="H3" s="25"/>
      <c r="I3" s="17"/>
      <c r="J3" s="17"/>
      <c r="K3" s="25" t="s">
        <v>1</v>
      </c>
      <c r="L3" s="25"/>
      <c r="M3" s="25"/>
      <c r="N3" s="25"/>
      <c r="O3" s="25"/>
      <c r="R3" s="3"/>
      <c r="S3" s="25" t="s">
        <v>22</v>
      </c>
      <c r="T3" s="25"/>
      <c r="U3" s="25"/>
      <c r="V3" s="25"/>
      <c r="W3" s="25"/>
      <c r="X3" s="25"/>
      <c r="Y3" s="25"/>
      <c r="Z3" s="25" t="s">
        <v>1</v>
      </c>
      <c r="AA3" s="25"/>
      <c r="AB3" s="25"/>
      <c r="AC3" s="25"/>
      <c r="AD3" s="25"/>
    </row>
    <row r="4" spans="1:30">
      <c r="A4" s="3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/>
      <c r="H4" s="4" t="s">
        <v>2</v>
      </c>
      <c r="I4" s="17"/>
      <c r="J4" s="17"/>
      <c r="K4" s="4">
        <v>1</v>
      </c>
      <c r="L4" s="4">
        <v>2</v>
      </c>
      <c r="M4" s="4">
        <v>3</v>
      </c>
      <c r="N4" s="4">
        <v>4</v>
      </c>
      <c r="O4" s="4">
        <v>5</v>
      </c>
      <c r="R4" s="3"/>
      <c r="S4" s="17">
        <v>1</v>
      </c>
      <c r="T4" s="17">
        <v>2</v>
      </c>
      <c r="U4" s="17">
        <v>3</v>
      </c>
      <c r="V4" s="17">
        <v>4</v>
      </c>
      <c r="W4" s="17">
        <v>5</v>
      </c>
      <c r="X4" s="17"/>
      <c r="Y4" s="17" t="s">
        <v>2</v>
      </c>
      <c r="Z4" s="17">
        <v>1</v>
      </c>
      <c r="AA4" s="17">
        <v>2</v>
      </c>
      <c r="AB4" s="17">
        <v>3</v>
      </c>
      <c r="AC4" s="17">
        <v>4</v>
      </c>
      <c r="AD4" s="17">
        <v>5</v>
      </c>
    </row>
    <row r="5" spans="1:30">
      <c r="A5" s="5" t="s">
        <v>3</v>
      </c>
      <c r="B5" s="6">
        <v>1</v>
      </c>
      <c r="C5" s="6"/>
      <c r="D5" s="6">
        <v>7</v>
      </c>
      <c r="E5" s="6">
        <v>25</v>
      </c>
      <c r="F5" s="6">
        <v>26</v>
      </c>
      <c r="G5" s="7"/>
      <c r="H5" s="6">
        <f t="shared" ref="H5:H11" si="0">SUM(B5:F5)</f>
        <v>59</v>
      </c>
      <c r="I5" s="6"/>
      <c r="J5" s="5" t="s">
        <v>3</v>
      </c>
      <c r="K5" s="8">
        <f>B5/H5</f>
        <v>1.6949152542372881E-2</v>
      </c>
      <c r="L5" s="8"/>
      <c r="M5" s="8">
        <f>D5/H5</f>
        <v>0.11864406779661017</v>
      </c>
      <c r="N5" s="8">
        <f>E5/H5</f>
        <v>0.42372881355932202</v>
      </c>
      <c r="O5" s="8">
        <f>F5/H5</f>
        <v>0.44067796610169491</v>
      </c>
      <c r="R5" s="5" t="s">
        <v>3</v>
      </c>
      <c r="S5" s="6"/>
      <c r="T5" s="6">
        <v>1</v>
      </c>
      <c r="U5" s="6">
        <v>8</v>
      </c>
      <c r="V5" s="6">
        <v>24</v>
      </c>
      <c r="W5" s="6">
        <v>19</v>
      </c>
      <c r="X5" s="7"/>
      <c r="Y5" s="6">
        <f t="shared" ref="Y5:Y11" si="1">SUM(S5:W5)</f>
        <v>52</v>
      </c>
      <c r="Z5" s="8"/>
      <c r="AA5" s="8"/>
      <c r="AB5" s="8">
        <f>U5/Y5</f>
        <v>0.15384615384615385</v>
      </c>
      <c r="AC5" s="8">
        <f>V5/Y5</f>
        <v>0.46153846153846156</v>
      </c>
      <c r="AD5" s="8">
        <f>W5/Y5</f>
        <v>0.36538461538461536</v>
      </c>
    </row>
    <row r="6" spans="1:30">
      <c r="A6" s="5" t="s">
        <v>4</v>
      </c>
      <c r="B6" s="6">
        <v>10</v>
      </c>
      <c r="C6" s="6"/>
      <c r="D6" s="6"/>
      <c r="E6" s="6"/>
      <c r="F6" s="6">
        <v>49</v>
      </c>
      <c r="G6" s="4" t="s">
        <v>5</v>
      </c>
      <c r="H6" s="6">
        <f t="shared" si="0"/>
        <v>59</v>
      </c>
      <c r="I6" s="6"/>
      <c r="J6" s="5" t="s">
        <v>4</v>
      </c>
      <c r="K6" s="8">
        <f>B6/H6</f>
        <v>0.16949152542372881</v>
      </c>
      <c r="L6" s="8"/>
      <c r="M6" s="8"/>
      <c r="N6" s="8"/>
      <c r="O6" s="8">
        <f>F6*5/(F4*H6)</f>
        <v>0.83050847457627119</v>
      </c>
      <c r="R6" s="5" t="s">
        <v>4</v>
      </c>
      <c r="S6" s="6">
        <v>8</v>
      </c>
      <c r="T6" s="6"/>
      <c r="U6" s="6"/>
      <c r="V6" s="6"/>
      <c r="W6" s="6">
        <v>41</v>
      </c>
      <c r="X6" s="17" t="s">
        <v>19</v>
      </c>
      <c r="Y6" s="6">
        <f t="shared" si="1"/>
        <v>49</v>
      </c>
      <c r="Z6" s="8">
        <f>S6/Y6</f>
        <v>0.16326530612244897</v>
      </c>
      <c r="AA6" s="8"/>
      <c r="AB6" s="8"/>
      <c r="AC6" s="8"/>
      <c r="AD6" s="8">
        <f>W6*5/(W4*Y6)</f>
        <v>0.83673469387755106</v>
      </c>
    </row>
    <row r="7" spans="1:30">
      <c r="A7" s="5" t="s">
        <v>6</v>
      </c>
      <c r="B7" s="6">
        <v>1</v>
      </c>
      <c r="C7" s="6">
        <v>2</v>
      </c>
      <c r="D7" s="6">
        <v>16</v>
      </c>
      <c r="E7" s="6">
        <v>15</v>
      </c>
      <c r="F7" s="6">
        <v>25</v>
      </c>
      <c r="G7" s="4"/>
      <c r="H7" s="6">
        <f t="shared" si="0"/>
        <v>59</v>
      </c>
      <c r="I7" s="6"/>
      <c r="J7" s="5" t="s">
        <v>6</v>
      </c>
      <c r="K7" s="8">
        <f>B7/H7</f>
        <v>1.6949152542372881E-2</v>
      </c>
      <c r="L7" s="8">
        <f>C7/H7</f>
        <v>3.3898305084745763E-2</v>
      </c>
      <c r="M7" s="8">
        <f>D7/H7</f>
        <v>0.2711864406779661</v>
      </c>
      <c r="N7" s="8">
        <f>E7/H7</f>
        <v>0.25423728813559321</v>
      </c>
      <c r="O7" s="8">
        <f>D7/H7</f>
        <v>0.2711864406779661</v>
      </c>
      <c r="R7" s="5" t="s">
        <v>6</v>
      </c>
      <c r="S7" s="6"/>
      <c r="T7" s="6"/>
      <c r="U7" s="6">
        <v>18</v>
      </c>
      <c r="V7" s="6">
        <v>14</v>
      </c>
      <c r="W7" s="6">
        <v>20</v>
      </c>
      <c r="X7" s="17"/>
      <c r="Y7" s="6">
        <f t="shared" si="1"/>
        <v>52</v>
      </c>
      <c r="Z7" s="8"/>
      <c r="AA7" s="8"/>
      <c r="AB7" s="8">
        <f>U7/Y7</f>
        <v>0.34615384615384615</v>
      </c>
      <c r="AC7" s="8">
        <f>V7/Y7</f>
        <v>0.26923076923076922</v>
      </c>
      <c r="AD7" s="8">
        <f>U7/Y7</f>
        <v>0.34615384615384615</v>
      </c>
    </row>
    <row r="8" spans="1:30">
      <c r="A8" s="5" t="s">
        <v>7</v>
      </c>
      <c r="B8" s="6">
        <v>2</v>
      </c>
      <c r="C8" s="6">
        <v>1</v>
      </c>
      <c r="D8" s="6">
        <v>19</v>
      </c>
      <c r="E8" s="6">
        <v>22</v>
      </c>
      <c r="F8" s="6">
        <v>15</v>
      </c>
      <c r="G8" s="7"/>
      <c r="H8" s="6">
        <f t="shared" si="0"/>
        <v>59</v>
      </c>
      <c r="I8" s="6"/>
      <c r="J8" s="5" t="s">
        <v>7</v>
      </c>
      <c r="K8" s="8">
        <f>B8/H8</f>
        <v>3.3898305084745763E-2</v>
      </c>
      <c r="L8" s="8">
        <f>C8/H8</f>
        <v>1.6949152542372881E-2</v>
      </c>
      <c r="M8" s="8">
        <f>D8/H8</f>
        <v>0.32203389830508472</v>
      </c>
      <c r="N8" s="8">
        <f>E8/H8</f>
        <v>0.3728813559322034</v>
      </c>
      <c r="O8" s="8">
        <f>F8/H8</f>
        <v>0.25423728813559321</v>
      </c>
      <c r="R8" s="5" t="s">
        <v>7</v>
      </c>
      <c r="S8" s="6"/>
      <c r="T8" s="6">
        <v>1</v>
      </c>
      <c r="U8" s="6">
        <v>15</v>
      </c>
      <c r="V8" s="6">
        <v>21</v>
      </c>
      <c r="W8" s="6">
        <v>14</v>
      </c>
      <c r="X8" s="7" t="s">
        <v>20</v>
      </c>
      <c r="Y8" s="6">
        <f t="shared" si="1"/>
        <v>51</v>
      </c>
      <c r="Z8" s="8"/>
      <c r="AA8" s="8">
        <f>T8/Y8</f>
        <v>1.9607843137254902E-2</v>
      </c>
      <c r="AB8" s="8">
        <f>U8/Y8</f>
        <v>0.29411764705882354</v>
      </c>
      <c r="AC8" s="8">
        <f>V8/Y8</f>
        <v>0.41176470588235292</v>
      </c>
      <c r="AD8" s="8">
        <f>W8/Y8</f>
        <v>0.27450980392156865</v>
      </c>
    </row>
    <row r="9" spans="1:30">
      <c r="A9" s="5" t="s">
        <v>8</v>
      </c>
      <c r="B9" s="6"/>
      <c r="C9" s="6">
        <v>4</v>
      </c>
      <c r="D9" s="6">
        <v>7</v>
      </c>
      <c r="E9" s="6">
        <v>22</v>
      </c>
      <c r="F9" s="6">
        <v>26</v>
      </c>
      <c r="G9" s="7"/>
      <c r="H9" s="6">
        <f t="shared" si="0"/>
        <v>59</v>
      </c>
      <c r="I9" s="6"/>
      <c r="J9" s="5" t="s">
        <v>8</v>
      </c>
      <c r="K9" s="8"/>
      <c r="L9" s="8">
        <f>C9/H9</f>
        <v>6.7796610169491525E-2</v>
      </c>
      <c r="M9" s="8">
        <f>D9/H9</f>
        <v>0.11864406779661017</v>
      </c>
      <c r="N9" s="8">
        <f>E9/H9</f>
        <v>0.3728813559322034</v>
      </c>
      <c r="O9" s="8">
        <f>F9/H9</f>
        <v>0.44067796610169491</v>
      </c>
      <c r="R9" s="5" t="s">
        <v>8</v>
      </c>
      <c r="S9" s="6"/>
      <c r="T9" s="6"/>
      <c r="U9" s="6">
        <v>7</v>
      </c>
      <c r="V9" s="6">
        <v>22</v>
      </c>
      <c r="W9" s="6">
        <v>23</v>
      </c>
      <c r="X9" s="7"/>
      <c r="Y9" s="6">
        <f t="shared" si="1"/>
        <v>52</v>
      </c>
      <c r="Z9" s="8"/>
      <c r="AA9" s="8"/>
      <c r="AB9" s="8">
        <f>U9/Y9</f>
        <v>0.13461538461538461</v>
      </c>
      <c r="AC9" s="8">
        <f>V9/Y9</f>
        <v>0.42307692307692307</v>
      </c>
      <c r="AD9" s="8">
        <f>W9/Y9</f>
        <v>0.44230769230769229</v>
      </c>
    </row>
    <row r="10" spans="1:30">
      <c r="A10" s="5" t="s">
        <v>9</v>
      </c>
      <c r="B10" s="6">
        <v>4</v>
      </c>
      <c r="C10" s="6">
        <v>9</v>
      </c>
      <c r="D10" s="6">
        <v>27</v>
      </c>
      <c r="E10" s="6">
        <v>15</v>
      </c>
      <c r="F10" s="6">
        <v>4</v>
      </c>
      <c r="G10" s="7"/>
      <c r="H10" s="6">
        <f t="shared" si="0"/>
        <v>59</v>
      </c>
      <c r="I10" s="6"/>
      <c r="J10" s="5" t="s">
        <v>9</v>
      </c>
      <c r="K10" s="8">
        <f>B10/H10</f>
        <v>6.7796610169491525E-2</v>
      </c>
      <c r="L10" s="8">
        <f>C10/H10</f>
        <v>0.15254237288135594</v>
      </c>
      <c r="M10" s="8">
        <f>D10/H10</f>
        <v>0.4576271186440678</v>
      </c>
      <c r="N10" s="8">
        <f>E10/H10</f>
        <v>0.25423728813559321</v>
      </c>
      <c r="O10" s="8">
        <f>F10/H10</f>
        <v>6.7796610169491525E-2</v>
      </c>
      <c r="R10" s="5" t="s">
        <v>9</v>
      </c>
      <c r="S10" s="6">
        <v>3</v>
      </c>
      <c r="T10" s="6">
        <v>12</v>
      </c>
      <c r="U10" s="6">
        <v>15</v>
      </c>
      <c r="V10" s="6">
        <v>14</v>
      </c>
      <c r="W10" s="6">
        <v>8</v>
      </c>
      <c r="X10" s="7"/>
      <c r="Y10" s="6">
        <f t="shared" si="1"/>
        <v>52</v>
      </c>
      <c r="Z10" s="8">
        <f>S10/Y10</f>
        <v>5.7692307692307696E-2</v>
      </c>
      <c r="AA10" s="8">
        <f>T10/Y10</f>
        <v>0.23076923076923078</v>
      </c>
      <c r="AB10" s="8">
        <f>U10/Y10</f>
        <v>0.28846153846153844</v>
      </c>
      <c r="AC10" s="8">
        <f>V10/Y10</f>
        <v>0.26923076923076922</v>
      </c>
      <c r="AD10" s="8">
        <f>W10/Y10</f>
        <v>0.15384615384615385</v>
      </c>
    </row>
    <row r="11" spans="1:30">
      <c r="A11" s="5" t="s">
        <v>10</v>
      </c>
      <c r="B11" s="6">
        <v>2</v>
      </c>
      <c r="C11" s="6">
        <v>2</v>
      </c>
      <c r="D11" s="6">
        <v>15</v>
      </c>
      <c r="E11" s="6">
        <v>29</v>
      </c>
      <c r="F11" s="6">
        <v>11</v>
      </c>
      <c r="G11" s="7"/>
      <c r="H11" s="6">
        <f t="shared" si="0"/>
        <v>59</v>
      </c>
      <c r="I11" s="6"/>
      <c r="J11" s="5" t="s">
        <v>10</v>
      </c>
      <c r="K11" s="8">
        <f>B11/H11</f>
        <v>3.3898305084745763E-2</v>
      </c>
      <c r="L11" s="8">
        <f>C11/H11</f>
        <v>3.3898305084745763E-2</v>
      </c>
      <c r="M11" s="8">
        <f>D11/H11</f>
        <v>0.25423728813559321</v>
      </c>
      <c r="N11" s="8">
        <f>E11/H11</f>
        <v>0.49152542372881358</v>
      </c>
      <c r="O11" s="8">
        <f>F11/H11</f>
        <v>0.1864406779661017</v>
      </c>
      <c r="R11" s="5" t="s">
        <v>10</v>
      </c>
      <c r="S11" s="6">
        <v>1</v>
      </c>
      <c r="T11" s="6">
        <v>3</v>
      </c>
      <c r="U11" s="6">
        <v>13</v>
      </c>
      <c r="V11" s="6">
        <v>19</v>
      </c>
      <c r="W11" s="6">
        <v>16</v>
      </c>
      <c r="X11" s="7"/>
      <c r="Y11" s="6">
        <f t="shared" si="1"/>
        <v>52</v>
      </c>
      <c r="Z11" s="8">
        <f>S11/Y11</f>
        <v>1.9230769230769232E-2</v>
      </c>
      <c r="AA11" s="8">
        <f>T11/Y11</f>
        <v>5.7692307692307696E-2</v>
      </c>
      <c r="AB11" s="8">
        <f>U11/Y11</f>
        <v>0.25</v>
      </c>
      <c r="AC11" s="8">
        <f>V11/Y11</f>
        <v>0.36538461538461536</v>
      </c>
      <c r="AD11" s="8">
        <f>W11/Y11</f>
        <v>0.30769230769230771</v>
      </c>
    </row>
    <row r="12" spans="1:30">
      <c r="A12" s="5"/>
      <c r="B12" s="6"/>
      <c r="C12" s="6"/>
      <c r="D12" s="6"/>
      <c r="E12" s="6"/>
      <c r="F12" s="6"/>
      <c r="G12" s="7"/>
      <c r="H12" s="6"/>
      <c r="I12" s="6"/>
      <c r="J12" s="6"/>
      <c r="K12" s="8"/>
      <c r="L12" s="8"/>
      <c r="M12" s="8"/>
      <c r="N12" s="8"/>
      <c r="O12" s="8"/>
      <c r="R12" s="5"/>
      <c r="S12" s="6"/>
      <c r="T12" s="6"/>
      <c r="U12" s="6"/>
      <c r="V12" s="6"/>
      <c r="W12" s="6"/>
      <c r="X12" s="7"/>
      <c r="Y12" s="6"/>
      <c r="Z12" s="8"/>
      <c r="AA12" s="8"/>
      <c r="AB12" s="8"/>
      <c r="AC12" s="8"/>
      <c r="AD12" s="8"/>
    </row>
    <row r="13" spans="1:30">
      <c r="A13" s="5" t="s">
        <v>11</v>
      </c>
      <c r="B13" s="6">
        <v>59</v>
      </c>
      <c r="C13" s="6"/>
      <c r="D13" s="6"/>
      <c r="E13" s="6"/>
      <c r="F13" s="6"/>
      <c r="G13" s="7"/>
      <c r="H13" s="6"/>
      <c r="I13" s="6"/>
      <c r="J13" s="6"/>
      <c r="K13" s="8"/>
      <c r="L13" s="8"/>
      <c r="M13" s="8"/>
      <c r="N13" s="8"/>
      <c r="O13" s="8"/>
      <c r="R13" s="5" t="s">
        <v>11</v>
      </c>
      <c r="S13" s="6">
        <v>52</v>
      </c>
      <c r="T13" s="6"/>
      <c r="U13" s="6"/>
      <c r="V13" s="6"/>
      <c r="W13" s="6"/>
      <c r="X13" s="7"/>
      <c r="Y13" s="6"/>
      <c r="Z13" s="8"/>
      <c r="AA13" s="8"/>
      <c r="AB13" s="8"/>
      <c r="AC13" s="8"/>
      <c r="AD13" s="8"/>
    </row>
    <row r="14" spans="1:30">
      <c r="A14" s="3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R14" s="3"/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</row>
    <row r="15" spans="1:30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R15" s="20" t="s">
        <v>12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>
      <c r="A16" s="22" t="s">
        <v>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R16" s="21" t="s">
        <v>23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R17" s="22" t="s">
        <v>13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>
      <c r="A18" s="6"/>
      <c r="B18" s="6"/>
      <c r="C18" s="6"/>
      <c r="D18" s="6"/>
      <c r="E18" s="6"/>
      <c r="F18" s="6"/>
      <c r="G18" s="6"/>
      <c r="H18" s="6"/>
      <c r="I18" s="6"/>
      <c r="J18" s="6"/>
      <c r="K18" s="8"/>
      <c r="L18" s="8"/>
      <c r="M18" s="8"/>
      <c r="N18" s="8"/>
      <c r="O18" s="8"/>
    </row>
    <row r="19" spans="1:30">
      <c r="A19" s="6"/>
      <c r="B19" s="25" t="s">
        <v>16</v>
      </c>
      <c r="C19" s="25"/>
      <c r="D19" s="25"/>
      <c r="E19" s="25"/>
      <c r="F19" s="25"/>
      <c r="G19" s="25"/>
      <c r="H19" s="25"/>
      <c r="I19" s="17"/>
      <c r="J19" s="17"/>
      <c r="K19" s="26" t="s">
        <v>1</v>
      </c>
      <c r="L19" s="26"/>
      <c r="M19" s="26"/>
      <c r="N19" s="26"/>
      <c r="O19" s="26"/>
      <c r="R19" s="6"/>
      <c r="S19" s="25" t="s">
        <v>16</v>
      </c>
      <c r="T19" s="25"/>
      <c r="U19" s="25"/>
      <c r="V19" s="25"/>
      <c r="W19" s="25"/>
      <c r="X19" s="25"/>
      <c r="Y19" s="25"/>
      <c r="Z19" s="26" t="s">
        <v>1</v>
      </c>
      <c r="AA19" s="26"/>
      <c r="AB19" s="26"/>
      <c r="AC19" s="26"/>
      <c r="AD19" s="26"/>
    </row>
    <row r="20" spans="1:30">
      <c r="A20" s="6"/>
      <c r="B20" s="4">
        <v>1</v>
      </c>
      <c r="C20" s="4">
        <v>2</v>
      </c>
      <c r="D20" s="4">
        <v>3</v>
      </c>
      <c r="E20" s="4">
        <v>4</v>
      </c>
      <c r="F20" s="4">
        <v>5</v>
      </c>
      <c r="G20" s="4"/>
      <c r="H20" s="4" t="s">
        <v>2</v>
      </c>
      <c r="I20" s="17"/>
      <c r="J20" s="17"/>
      <c r="K20" s="11">
        <v>1</v>
      </c>
      <c r="L20" s="11">
        <v>2</v>
      </c>
      <c r="M20" s="11">
        <v>3</v>
      </c>
      <c r="N20" s="11">
        <v>4</v>
      </c>
      <c r="O20" s="11">
        <v>5</v>
      </c>
      <c r="R20" s="6"/>
      <c r="S20" s="17">
        <v>1</v>
      </c>
      <c r="T20" s="17">
        <v>2</v>
      </c>
      <c r="U20" s="17">
        <v>3</v>
      </c>
      <c r="V20" s="17">
        <v>4</v>
      </c>
      <c r="W20" s="17">
        <v>5</v>
      </c>
      <c r="X20" s="17"/>
      <c r="Y20" s="17" t="s">
        <v>2</v>
      </c>
      <c r="Z20" s="11">
        <v>1</v>
      </c>
      <c r="AA20" s="11">
        <v>2</v>
      </c>
      <c r="AB20" s="11">
        <v>3</v>
      </c>
      <c r="AC20" s="11">
        <v>4</v>
      </c>
      <c r="AD20" s="11">
        <v>5</v>
      </c>
    </row>
    <row r="21" spans="1:30">
      <c r="A21" s="5" t="s">
        <v>3</v>
      </c>
      <c r="B21" s="6"/>
      <c r="C21" s="6"/>
      <c r="D21" s="6">
        <v>4</v>
      </c>
      <c r="E21" s="6">
        <v>17</v>
      </c>
      <c r="F21" s="6">
        <v>24</v>
      </c>
      <c r="G21" s="7"/>
      <c r="H21" s="6">
        <f t="shared" ref="H21:H27" si="2">SUM(B21:F21)</f>
        <v>45</v>
      </c>
      <c r="I21" s="6"/>
      <c r="J21" s="5" t="s">
        <v>3</v>
      </c>
      <c r="K21" s="8"/>
      <c r="L21" s="8"/>
      <c r="M21" s="8">
        <f>D21/H21</f>
        <v>8.8888888888888892E-2</v>
      </c>
      <c r="N21" s="8">
        <f>E21/H21</f>
        <v>0.37777777777777777</v>
      </c>
      <c r="O21" s="8">
        <f t="shared" ref="O21:O27" si="3">F21/H21</f>
        <v>0.53333333333333333</v>
      </c>
      <c r="R21" s="5" t="s">
        <v>3</v>
      </c>
      <c r="S21" s="6"/>
      <c r="T21" s="6">
        <v>1</v>
      </c>
      <c r="U21" s="6">
        <v>4</v>
      </c>
      <c r="V21" s="6">
        <v>18</v>
      </c>
      <c r="W21" s="6">
        <v>20</v>
      </c>
      <c r="X21" s="7"/>
      <c r="Y21" s="6">
        <f t="shared" ref="Y21:Y27" si="4">SUM(S21:W21)</f>
        <v>43</v>
      </c>
      <c r="Z21" s="8"/>
      <c r="AA21" s="8">
        <f>T21/Y21</f>
        <v>2.3255813953488372E-2</v>
      </c>
      <c r="AB21" s="8">
        <f>U21/Y21</f>
        <v>9.3023255813953487E-2</v>
      </c>
      <c r="AC21" s="8">
        <f>V21/Y21</f>
        <v>0.41860465116279072</v>
      </c>
      <c r="AD21" s="8">
        <f t="shared" ref="AD21:AD27" si="5">W21/Y21</f>
        <v>0.46511627906976744</v>
      </c>
    </row>
    <row r="22" spans="1:30">
      <c r="A22" s="5" t="s">
        <v>4</v>
      </c>
      <c r="B22" s="6">
        <v>4</v>
      </c>
      <c r="C22" s="6"/>
      <c r="D22" s="6"/>
      <c r="E22" s="6"/>
      <c r="F22" s="6">
        <v>40</v>
      </c>
      <c r="G22" s="7" t="s">
        <v>14</v>
      </c>
      <c r="H22" s="6">
        <f t="shared" si="2"/>
        <v>44</v>
      </c>
      <c r="I22" s="6"/>
      <c r="J22" s="5" t="s">
        <v>4</v>
      </c>
      <c r="K22" s="8">
        <f>B22/H22</f>
        <v>9.0909090909090912E-2</v>
      </c>
      <c r="L22" s="8"/>
      <c r="M22" s="8"/>
      <c r="N22" s="8"/>
      <c r="O22" s="8">
        <f t="shared" si="3"/>
        <v>0.90909090909090906</v>
      </c>
      <c r="R22" s="5" t="s">
        <v>4</v>
      </c>
      <c r="S22" s="6">
        <v>4</v>
      </c>
      <c r="T22" s="6"/>
      <c r="U22" s="6"/>
      <c r="V22" s="6"/>
      <c r="W22" s="6">
        <v>39</v>
      </c>
      <c r="X22" s="17" t="s">
        <v>5</v>
      </c>
      <c r="Y22" s="6">
        <f t="shared" si="4"/>
        <v>43</v>
      </c>
      <c r="Z22" s="8">
        <f>S22/Y22</f>
        <v>9.3023255813953487E-2</v>
      </c>
      <c r="AA22" s="8"/>
      <c r="AB22" s="8"/>
      <c r="AC22" s="8"/>
      <c r="AD22" s="8">
        <f t="shared" si="5"/>
        <v>0.90697674418604646</v>
      </c>
    </row>
    <row r="23" spans="1:30">
      <c r="A23" s="5" t="s">
        <v>6</v>
      </c>
      <c r="B23" s="6"/>
      <c r="C23" s="6">
        <v>1</v>
      </c>
      <c r="D23" s="6">
        <v>10</v>
      </c>
      <c r="E23" s="6">
        <v>15</v>
      </c>
      <c r="F23" s="6">
        <v>19</v>
      </c>
      <c r="G23" s="7"/>
      <c r="H23" s="6">
        <f t="shared" si="2"/>
        <v>45</v>
      </c>
      <c r="I23" s="6"/>
      <c r="J23" s="5" t="s">
        <v>6</v>
      </c>
      <c r="K23" s="8"/>
      <c r="L23" s="8">
        <f>C23/H23</f>
        <v>2.2222222222222223E-2</v>
      </c>
      <c r="M23" s="8">
        <f>D23/H23</f>
        <v>0.22222222222222221</v>
      </c>
      <c r="N23" s="8">
        <f>E23/H23</f>
        <v>0.33333333333333331</v>
      </c>
      <c r="O23" s="8">
        <f t="shared" si="3"/>
        <v>0.42222222222222222</v>
      </c>
      <c r="R23" s="5" t="s">
        <v>6</v>
      </c>
      <c r="S23" s="6"/>
      <c r="T23" s="6">
        <v>1</v>
      </c>
      <c r="U23" s="6">
        <v>6</v>
      </c>
      <c r="V23" s="6">
        <v>19</v>
      </c>
      <c r="W23" s="6">
        <v>17</v>
      </c>
      <c r="X23" s="7"/>
      <c r="Y23" s="6">
        <f t="shared" si="4"/>
        <v>43</v>
      </c>
      <c r="Z23" s="8"/>
      <c r="AA23" s="8">
        <f>T23/Y23</f>
        <v>2.3255813953488372E-2</v>
      </c>
      <c r="AB23" s="8">
        <f>U23/Y23</f>
        <v>0.13953488372093023</v>
      </c>
      <c r="AC23" s="8">
        <f>V23/Y23</f>
        <v>0.44186046511627908</v>
      </c>
      <c r="AD23" s="8">
        <f t="shared" si="5"/>
        <v>0.39534883720930231</v>
      </c>
    </row>
    <row r="24" spans="1:30">
      <c r="A24" s="5" t="s">
        <v>7</v>
      </c>
      <c r="B24" s="6"/>
      <c r="C24" s="6"/>
      <c r="D24" s="6">
        <v>11</v>
      </c>
      <c r="E24" s="6">
        <v>21</v>
      </c>
      <c r="F24" s="6">
        <v>13</v>
      </c>
      <c r="G24" s="7"/>
      <c r="H24" s="6">
        <f t="shared" si="2"/>
        <v>45</v>
      </c>
      <c r="I24" s="6"/>
      <c r="J24" s="5" t="s">
        <v>7</v>
      </c>
      <c r="K24" s="8"/>
      <c r="L24" s="8"/>
      <c r="M24" s="8">
        <f>D24/H24</f>
        <v>0.24444444444444444</v>
      </c>
      <c r="N24" s="8">
        <f>E24/H24</f>
        <v>0.46666666666666667</v>
      </c>
      <c r="O24" s="8">
        <f t="shared" si="3"/>
        <v>0.28888888888888886</v>
      </c>
      <c r="R24" s="5" t="s">
        <v>7</v>
      </c>
      <c r="S24" s="6">
        <v>1</v>
      </c>
      <c r="T24" s="6">
        <v>1</v>
      </c>
      <c r="U24" s="6">
        <v>9</v>
      </c>
      <c r="V24" s="6">
        <v>18</v>
      </c>
      <c r="W24" s="6">
        <v>14</v>
      </c>
      <c r="X24" s="7" t="s">
        <v>24</v>
      </c>
      <c r="Y24" s="6">
        <f t="shared" si="4"/>
        <v>43</v>
      </c>
      <c r="Z24" s="8"/>
      <c r="AA24" s="8"/>
      <c r="AB24" s="8">
        <f>U24/Y24</f>
        <v>0.20930232558139536</v>
      </c>
      <c r="AC24" s="8">
        <f>V24/Y24</f>
        <v>0.41860465116279072</v>
      </c>
      <c r="AD24" s="8">
        <f t="shared" si="5"/>
        <v>0.32558139534883723</v>
      </c>
    </row>
    <row r="25" spans="1:30">
      <c r="A25" s="5" t="s">
        <v>8</v>
      </c>
      <c r="B25" s="6"/>
      <c r="C25" s="6"/>
      <c r="D25" s="6">
        <v>6</v>
      </c>
      <c r="E25" s="6">
        <v>12</v>
      </c>
      <c r="F25" s="6">
        <v>27</v>
      </c>
      <c r="G25" s="7"/>
      <c r="H25" s="6">
        <f t="shared" si="2"/>
        <v>45</v>
      </c>
      <c r="I25" s="6"/>
      <c r="J25" s="5" t="s">
        <v>8</v>
      </c>
      <c r="K25" s="8"/>
      <c r="L25" s="8"/>
      <c r="M25" s="8">
        <f>D25/H25</f>
        <v>0.13333333333333333</v>
      </c>
      <c r="N25" s="8">
        <f>E25/H25</f>
        <v>0.26666666666666666</v>
      </c>
      <c r="O25" s="8">
        <f t="shared" si="3"/>
        <v>0.6</v>
      </c>
      <c r="R25" s="5" t="s">
        <v>8</v>
      </c>
      <c r="S25" s="6"/>
      <c r="T25" s="6">
        <v>2</v>
      </c>
      <c r="U25" s="6"/>
      <c r="V25" s="6">
        <v>18</v>
      </c>
      <c r="W25" s="6">
        <v>23</v>
      </c>
      <c r="X25" s="7"/>
      <c r="Y25" s="6">
        <f t="shared" si="4"/>
        <v>43</v>
      </c>
      <c r="Z25" s="8"/>
      <c r="AA25" s="8">
        <f>T25/Y25</f>
        <v>4.6511627906976744E-2</v>
      </c>
      <c r="AB25" s="8"/>
      <c r="AC25" s="8">
        <f>V25/Y25</f>
        <v>0.41860465116279072</v>
      </c>
      <c r="AD25" s="8">
        <f t="shared" si="5"/>
        <v>0.53488372093023251</v>
      </c>
    </row>
    <row r="26" spans="1:30">
      <c r="A26" s="5" t="s">
        <v>9</v>
      </c>
      <c r="B26" s="6">
        <v>1</v>
      </c>
      <c r="C26" s="6">
        <v>2</v>
      </c>
      <c r="D26" s="6">
        <v>15</v>
      </c>
      <c r="E26" s="6">
        <v>18</v>
      </c>
      <c r="F26" s="6">
        <v>9</v>
      </c>
      <c r="G26" s="7"/>
      <c r="H26" s="6">
        <f t="shared" si="2"/>
        <v>45</v>
      </c>
      <c r="I26" s="6"/>
      <c r="J26" s="5" t="s">
        <v>9</v>
      </c>
      <c r="K26" s="8">
        <f>B26/H26</f>
        <v>2.2222222222222223E-2</v>
      </c>
      <c r="L26" s="8">
        <f>C26/H26</f>
        <v>4.4444444444444446E-2</v>
      </c>
      <c r="M26" s="8">
        <f>D26/H26</f>
        <v>0.33333333333333331</v>
      </c>
      <c r="N26" s="8">
        <f>E26/H26</f>
        <v>0.4</v>
      </c>
      <c r="O26" s="8">
        <f t="shared" si="3"/>
        <v>0.2</v>
      </c>
      <c r="R26" s="5" t="s">
        <v>9</v>
      </c>
      <c r="S26" s="6">
        <v>1</v>
      </c>
      <c r="T26" s="6">
        <v>3</v>
      </c>
      <c r="U26" s="6">
        <v>23</v>
      </c>
      <c r="V26" s="6">
        <v>13</v>
      </c>
      <c r="W26" s="6">
        <v>3</v>
      </c>
      <c r="X26" s="7"/>
      <c r="Y26" s="6">
        <f t="shared" si="4"/>
        <v>43</v>
      </c>
      <c r="Z26" s="8">
        <f>S26/Y26</f>
        <v>2.3255813953488372E-2</v>
      </c>
      <c r="AA26" s="8">
        <f>T26/Y26</f>
        <v>6.9767441860465115E-2</v>
      </c>
      <c r="AB26" s="8">
        <f>U26/Y26</f>
        <v>0.53488372093023251</v>
      </c>
      <c r="AC26" s="8">
        <f>V26/Y26</f>
        <v>0.30232558139534882</v>
      </c>
      <c r="AD26" s="8">
        <f t="shared" si="5"/>
        <v>6.9767441860465115E-2</v>
      </c>
    </row>
    <row r="27" spans="1:30">
      <c r="A27" s="5" t="s">
        <v>10</v>
      </c>
      <c r="B27" s="6"/>
      <c r="C27" s="6">
        <v>1</v>
      </c>
      <c r="D27" s="6">
        <v>5</v>
      </c>
      <c r="E27" s="6">
        <v>21</v>
      </c>
      <c r="F27" s="6">
        <v>18</v>
      </c>
      <c r="G27" s="7"/>
      <c r="H27" s="6">
        <f t="shared" si="2"/>
        <v>45</v>
      </c>
      <c r="I27" s="6"/>
      <c r="J27" s="5" t="s">
        <v>10</v>
      </c>
      <c r="K27" s="8"/>
      <c r="L27" s="8">
        <f>C27/H27</f>
        <v>2.2222222222222223E-2</v>
      </c>
      <c r="M27" s="8">
        <f>D27/H27</f>
        <v>0.1111111111111111</v>
      </c>
      <c r="N27" s="8">
        <f>E27/H27</f>
        <v>0.46666666666666667</v>
      </c>
      <c r="O27" s="8">
        <f t="shared" si="3"/>
        <v>0.4</v>
      </c>
      <c r="R27" s="5" t="s">
        <v>10</v>
      </c>
      <c r="S27" s="6"/>
      <c r="T27" s="6">
        <v>1</v>
      </c>
      <c r="U27" s="6">
        <v>7</v>
      </c>
      <c r="V27" s="6">
        <v>22</v>
      </c>
      <c r="W27" s="6">
        <v>13</v>
      </c>
      <c r="X27" s="7"/>
      <c r="Y27" s="6">
        <f t="shared" si="4"/>
        <v>43</v>
      </c>
      <c r="Z27" s="8"/>
      <c r="AA27" s="8">
        <f>T27/Y27</f>
        <v>2.3255813953488372E-2</v>
      </c>
      <c r="AB27" s="8">
        <f>U27/Y27</f>
        <v>0.16279069767441862</v>
      </c>
      <c r="AC27" s="8">
        <f>V27/Y27</f>
        <v>0.51162790697674421</v>
      </c>
      <c r="AD27" s="8">
        <f t="shared" si="5"/>
        <v>0.30232558139534882</v>
      </c>
    </row>
    <row r="28" spans="1:30">
      <c r="A28" s="5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R28" s="5"/>
      <c r="S28" s="6"/>
      <c r="T28" s="6"/>
      <c r="U28" s="6"/>
      <c r="V28" s="6"/>
      <c r="W28" s="6"/>
      <c r="X28" s="7"/>
      <c r="Y28" s="6"/>
      <c r="Z28" s="6"/>
      <c r="AA28" s="6"/>
      <c r="AB28" s="6"/>
      <c r="AC28" s="6"/>
      <c r="AD28" s="6"/>
    </row>
    <row r="29" spans="1:30">
      <c r="A29" s="5" t="s">
        <v>11</v>
      </c>
      <c r="B29" s="6">
        <v>45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R29" s="5" t="s">
        <v>11</v>
      </c>
      <c r="S29" s="6">
        <v>43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>
      <c r="A31" s="20" t="s">
        <v>12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R31" s="20" t="s">
        <v>12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>
      <c r="A32" s="20" t="s">
        <v>15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R32" s="20" t="s">
        <v>25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>
      <c r="A33" s="22" t="s">
        <v>13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R33" s="22" t="s">
        <v>13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">
      <c r="A35" s="23" t="s">
        <v>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R35" s="23" t="s">
        <v>0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8">
      <c r="A36" s="1"/>
      <c r="B36" s="2"/>
      <c r="C36" s="2"/>
      <c r="D36" s="2"/>
      <c r="E36" s="2"/>
      <c r="F36" s="2"/>
      <c r="G36" s="2"/>
      <c r="H36" s="2"/>
      <c r="I36" s="16"/>
      <c r="J36" s="16"/>
      <c r="K36" s="2"/>
      <c r="L36" s="2"/>
      <c r="M36" s="2"/>
      <c r="N36" s="2"/>
      <c r="O36" s="2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>
      <c r="A37" s="3"/>
      <c r="B37" s="25" t="s">
        <v>17</v>
      </c>
      <c r="C37" s="25"/>
      <c r="D37" s="25"/>
      <c r="E37" s="25"/>
      <c r="F37" s="25"/>
      <c r="G37" s="25"/>
      <c r="H37" s="25"/>
      <c r="I37" s="17"/>
      <c r="J37" s="17"/>
      <c r="K37" s="25" t="s">
        <v>1</v>
      </c>
      <c r="L37" s="25"/>
      <c r="M37" s="25"/>
      <c r="N37" s="25"/>
      <c r="O37" s="25"/>
      <c r="R37" s="3"/>
      <c r="S37" s="25" t="s">
        <v>28</v>
      </c>
      <c r="T37" s="25"/>
      <c r="U37" s="25"/>
      <c r="V37" s="25"/>
      <c r="W37" s="25"/>
      <c r="X37" s="25"/>
      <c r="Y37" s="25"/>
      <c r="Z37" s="25" t="s">
        <v>1</v>
      </c>
      <c r="AA37" s="25"/>
      <c r="AB37" s="25"/>
      <c r="AC37" s="25"/>
      <c r="AD37" s="25"/>
    </row>
    <row r="38" spans="1:30">
      <c r="A38" s="3"/>
      <c r="B38" s="4">
        <v>1</v>
      </c>
      <c r="C38" s="4">
        <v>2</v>
      </c>
      <c r="D38" s="4">
        <v>3</v>
      </c>
      <c r="E38" s="4">
        <v>4</v>
      </c>
      <c r="F38" s="4">
        <v>5</v>
      </c>
      <c r="G38" s="4"/>
      <c r="H38" s="4" t="s">
        <v>2</v>
      </c>
      <c r="I38" s="17"/>
      <c r="J38" s="17"/>
      <c r="K38" s="4">
        <v>1</v>
      </c>
      <c r="L38" s="4">
        <v>2</v>
      </c>
      <c r="M38" s="4">
        <v>3</v>
      </c>
      <c r="N38" s="4">
        <v>4</v>
      </c>
      <c r="O38" s="4">
        <v>5</v>
      </c>
      <c r="R38" s="3"/>
      <c r="S38" s="17">
        <v>1</v>
      </c>
      <c r="T38" s="17">
        <v>2</v>
      </c>
      <c r="U38" s="17">
        <v>3</v>
      </c>
      <c r="V38" s="17">
        <v>4</v>
      </c>
      <c r="W38" s="17">
        <v>5</v>
      </c>
      <c r="X38" s="17"/>
      <c r="Y38" s="17" t="s">
        <v>2</v>
      </c>
      <c r="Z38" s="17">
        <v>1</v>
      </c>
      <c r="AA38" s="17">
        <v>2</v>
      </c>
      <c r="AB38" s="17">
        <v>3</v>
      </c>
      <c r="AC38" s="17">
        <v>4</v>
      </c>
      <c r="AD38" s="17">
        <v>5</v>
      </c>
    </row>
    <row r="39" spans="1:30">
      <c r="A39" s="5" t="s">
        <v>3</v>
      </c>
      <c r="B39" s="6">
        <v>1</v>
      </c>
      <c r="C39" s="6"/>
      <c r="D39" s="6">
        <v>2</v>
      </c>
      <c r="E39" s="6">
        <v>21</v>
      </c>
      <c r="F39" s="6">
        <v>48</v>
      </c>
      <c r="G39" s="7"/>
      <c r="H39" s="6">
        <f t="shared" ref="H39:H45" si="6">SUM(B39:F39)</f>
        <v>72</v>
      </c>
      <c r="I39" s="6"/>
      <c r="J39" s="5" t="s">
        <v>3</v>
      </c>
      <c r="K39" s="8">
        <f>B39/H39</f>
        <v>1.3888888888888888E-2</v>
      </c>
      <c r="L39" s="8"/>
      <c r="M39" s="8">
        <f>D39/H39</f>
        <v>2.7777777777777776E-2</v>
      </c>
      <c r="N39" s="8">
        <f>E39/H39</f>
        <v>0.29166666666666669</v>
      </c>
      <c r="O39" s="8">
        <f t="shared" ref="O39:O45" si="7">F39/H39</f>
        <v>0.66666666666666663</v>
      </c>
      <c r="R39" s="5" t="s">
        <v>3</v>
      </c>
      <c r="S39" s="6"/>
      <c r="T39" s="6"/>
      <c r="U39" s="6">
        <v>6</v>
      </c>
      <c r="V39" s="6">
        <v>31</v>
      </c>
      <c r="W39" s="6">
        <v>29</v>
      </c>
      <c r="X39" s="7"/>
      <c r="Y39" s="6">
        <f t="shared" ref="Y39:Y45" si="8">SUM(S39:W39)</f>
        <v>66</v>
      </c>
      <c r="Z39" s="8"/>
      <c r="AA39" s="8"/>
      <c r="AB39" s="8">
        <f>U39/Y39</f>
        <v>9.0909090909090912E-2</v>
      </c>
      <c r="AC39" s="8">
        <f>V39/Y39</f>
        <v>0.46969696969696972</v>
      </c>
      <c r="AD39" s="8">
        <f t="shared" ref="AD39:AD45" si="9">W39/Y39</f>
        <v>0.43939393939393939</v>
      </c>
    </row>
    <row r="40" spans="1:30">
      <c r="A40" s="5" t="s">
        <v>4</v>
      </c>
      <c r="B40" s="6">
        <v>4</v>
      </c>
      <c r="C40" s="6"/>
      <c r="D40" s="6"/>
      <c r="E40" s="6"/>
      <c r="F40" s="6">
        <v>68</v>
      </c>
      <c r="G40" s="4" t="s">
        <v>5</v>
      </c>
      <c r="H40" s="6">
        <f t="shared" si="6"/>
        <v>72</v>
      </c>
      <c r="I40" s="6"/>
      <c r="J40" s="5" t="s">
        <v>4</v>
      </c>
      <c r="K40" s="8">
        <f>B40/H40</f>
        <v>5.5555555555555552E-2</v>
      </c>
      <c r="L40" s="8"/>
      <c r="M40" s="8"/>
      <c r="N40" s="8"/>
      <c r="O40" s="8">
        <f t="shared" si="7"/>
        <v>0.94444444444444442</v>
      </c>
      <c r="R40" s="5" t="s">
        <v>4</v>
      </c>
      <c r="S40" s="6">
        <v>4</v>
      </c>
      <c r="T40" s="6"/>
      <c r="U40" s="6"/>
      <c r="V40" s="6"/>
      <c r="W40" s="6">
        <v>57</v>
      </c>
      <c r="X40" s="17" t="s">
        <v>19</v>
      </c>
      <c r="Y40" s="6">
        <f t="shared" si="8"/>
        <v>61</v>
      </c>
      <c r="Z40" s="8">
        <f>S40/Y40</f>
        <v>6.5573770491803282E-2</v>
      </c>
      <c r="AA40" s="8"/>
      <c r="AB40" s="8"/>
      <c r="AC40" s="8"/>
      <c r="AD40" s="8">
        <f t="shared" si="9"/>
        <v>0.93442622950819676</v>
      </c>
    </row>
    <row r="41" spans="1:30">
      <c r="A41" s="5" t="s">
        <v>6</v>
      </c>
      <c r="B41" s="6"/>
      <c r="C41" s="6">
        <v>2</v>
      </c>
      <c r="D41" s="6">
        <v>13</v>
      </c>
      <c r="E41" s="6">
        <v>27</v>
      </c>
      <c r="F41" s="6">
        <v>30</v>
      </c>
      <c r="G41" s="4"/>
      <c r="H41" s="6">
        <f t="shared" si="6"/>
        <v>72</v>
      </c>
      <c r="I41" s="6"/>
      <c r="J41" s="5" t="s">
        <v>6</v>
      </c>
      <c r="K41" s="8"/>
      <c r="L41" s="8">
        <f>C41/H41</f>
        <v>2.7777777777777776E-2</v>
      </c>
      <c r="M41" s="8">
        <f>D41/H41</f>
        <v>0.18055555555555555</v>
      </c>
      <c r="N41" s="8">
        <f>E41/H41</f>
        <v>0.375</v>
      </c>
      <c r="O41" s="8">
        <f t="shared" si="7"/>
        <v>0.41666666666666669</v>
      </c>
      <c r="R41" s="5" t="s">
        <v>6</v>
      </c>
      <c r="S41" s="6">
        <v>1</v>
      </c>
      <c r="T41" s="6"/>
      <c r="U41" s="6">
        <v>11</v>
      </c>
      <c r="V41" s="6">
        <v>26</v>
      </c>
      <c r="W41" s="6">
        <v>28</v>
      </c>
      <c r="X41" s="17"/>
      <c r="Y41" s="6">
        <f t="shared" si="8"/>
        <v>66</v>
      </c>
      <c r="Z41" s="8">
        <f>S41/Y41</f>
        <v>1.5151515151515152E-2</v>
      </c>
      <c r="AA41" s="8"/>
      <c r="AB41" s="8">
        <f>U41/Y41</f>
        <v>0.16666666666666666</v>
      </c>
      <c r="AC41" s="8">
        <f>V41/Y41</f>
        <v>0.39393939393939392</v>
      </c>
      <c r="AD41" s="8">
        <f t="shared" si="9"/>
        <v>0.42424242424242425</v>
      </c>
    </row>
    <row r="42" spans="1:30">
      <c r="A42" s="5" t="s">
        <v>7</v>
      </c>
      <c r="B42" s="6">
        <v>1</v>
      </c>
      <c r="C42" s="6">
        <v>2</v>
      </c>
      <c r="D42" s="6">
        <v>17</v>
      </c>
      <c r="E42" s="6">
        <v>29</v>
      </c>
      <c r="F42" s="6">
        <v>23</v>
      </c>
      <c r="G42" s="7"/>
      <c r="H42" s="6">
        <f t="shared" si="6"/>
        <v>72</v>
      </c>
      <c r="I42" s="6"/>
      <c r="J42" s="5" t="s">
        <v>7</v>
      </c>
      <c r="K42" s="8">
        <f>B42/H42</f>
        <v>1.3888888888888888E-2</v>
      </c>
      <c r="L42" s="8">
        <f>C42/H42</f>
        <v>2.7777777777777776E-2</v>
      </c>
      <c r="M42" s="8">
        <f>D42/H42</f>
        <v>0.2361111111111111</v>
      </c>
      <c r="N42" s="8">
        <f>E42/H42</f>
        <v>0.40277777777777779</v>
      </c>
      <c r="O42" s="8">
        <f t="shared" si="7"/>
        <v>0.31944444444444442</v>
      </c>
      <c r="R42" s="5" t="s">
        <v>7</v>
      </c>
      <c r="S42" s="6">
        <v>1</v>
      </c>
      <c r="T42" s="6">
        <v>3</v>
      </c>
      <c r="U42" s="6">
        <v>15</v>
      </c>
      <c r="V42" s="6">
        <v>24</v>
      </c>
      <c r="W42" s="6">
        <v>22</v>
      </c>
      <c r="X42" s="7" t="s">
        <v>20</v>
      </c>
      <c r="Y42" s="6">
        <f t="shared" si="8"/>
        <v>65</v>
      </c>
      <c r="Z42" s="8">
        <f>S42/Y42</f>
        <v>1.5384615384615385E-2</v>
      </c>
      <c r="AA42" s="8">
        <f>T42/Y42</f>
        <v>4.6153846153846156E-2</v>
      </c>
      <c r="AB42" s="8">
        <f>U42/Y42</f>
        <v>0.23076923076923078</v>
      </c>
      <c r="AC42" s="8">
        <f>V42/Y42</f>
        <v>0.36923076923076925</v>
      </c>
      <c r="AD42" s="8">
        <f t="shared" si="9"/>
        <v>0.33846153846153848</v>
      </c>
    </row>
    <row r="43" spans="1:30">
      <c r="A43" s="5" t="s">
        <v>8</v>
      </c>
      <c r="B43" s="6"/>
      <c r="C43" s="6"/>
      <c r="D43" s="6">
        <v>2</v>
      </c>
      <c r="E43" s="6">
        <v>23</v>
      </c>
      <c r="F43" s="6">
        <v>47</v>
      </c>
      <c r="G43" s="7"/>
      <c r="H43" s="6">
        <f t="shared" si="6"/>
        <v>72</v>
      </c>
      <c r="I43" s="6"/>
      <c r="J43" s="5" t="s">
        <v>8</v>
      </c>
      <c r="K43" s="8"/>
      <c r="L43" s="8"/>
      <c r="M43" s="8">
        <f>D43/H43</f>
        <v>2.7777777777777776E-2</v>
      </c>
      <c r="N43" s="8">
        <f>E43/H43</f>
        <v>0.31944444444444442</v>
      </c>
      <c r="O43" s="8">
        <f t="shared" si="7"/>
        <v>0.65277777777777779</v>
      </c>
      <c r="R43" s="5" t="s">
        <v>8</v>
      </c>
      <c r="S43" s="6"/>
      <c r="T43" s="6">
        <v>1</v>
      </c>
      <c r="U43" s="6">
        <v>6</v>
      </c>
      <c r="V43" s="6">
        <v>25</v>
      </c>
      <c r="W43" s="6">
        <v>34</v>
      </c>
      <c r="X43" s="7"/>
      <c r="Y43" s="6">
        <f t="shared" si="8"/>
        <v>66</v>
      </c>
      <c r="Z43" s="8"/>
      <c r="AA43" s="8">
        <f>T43/Y43</f>
        <v>1.5151515151515152E-2</v>
      </c>
      <c r="AB43" s="8">
        <f>U43/Y43</f>
        <v>9.0909090909090912E-2</v>
      </c>
      <c r="AC43" s="8">
        <f>V43/Y43</f>
        <v>0.37878787878787878</v>
      </c>
      <c r="AD43" s="8">
        <f t="shared" si="9"/>
        <v>0.51515151515151514</v>
      </c>
    </row>
    <row r="44" spans="1:30">
      <c r="A44" s="5" t="s">
        <v>9</v>
      </c>
      <c r="B44" s="6"/>
      <c r="C44" s="6">
        <v>9</v>
      </c>
      <c r="D44" s="6">
        <v>27</v>
      </c>
      <c r="E44" s="6">
        <v>27</v>
      </c>
      <c r="F44" s="6">
        <v>9</v>
      </c>
      <c r="G44" s="7"/>
      <c r="H44" s="6">
        <f t="shared" si="6"/>
        <v>72</v>
      </c>
      <c r="I44" s="6"/>
      <c r="J44" s="5" t="s">
        <v>9</v>
      </c>
      <c r="K44" s="8"/>
      <c r="L44" s="8">
        <f>C44/H44</f>
        <v>0.125</v>
      </c>
      <c r="M44" s="8">
        <f>D44/H44</f>
        <v>0.375</v>
      </c>
      <c r="N44" s="8">
        <f>E44/H44</f>
        <v>0.375</v>
      </c>
      <c r="O44" s="8">
        <f t="shared" si="7"/>
        <v>0.125</v>
      </c>
      <c r="R44" s="5" t="s">
        <v>9</v>
      </c>
      <c r="S44" s="6">
        <v>2</v>
      </c>
      <c r="T44" s="6">
        <v>7</v>
      </c>
      <c r="U44" s="6">
        <v>36</v>
      </c>
      <c r="V44" s="6">
        <v>16</v>
      </c>
      <c r="W44" s="6">
        <v>5</v>
      </c>
      <c r="X44" s="7"/>
      <c r="Y44" s="6">
        <f t="shared" si="8"/>
        <v>66</v>
      </c>
      <c r="Z44" s="8">
        <f>S44/Y44</f>
        <v>3.0303030303030304E-2</v>
      </c>
      <c r="AA44" s="8">
        <f>T44/Y44</f>
        <v>0.10606060606060606</v>
      </c>
      <c r="AB44" s="8">
        <f>U44/Y44</f>
        <v>0.54545454545454541</v>
      </c>
      <c r="AC44" s="8">
        <f>V44/Y44</f>
        <v>0.24242424242424243</v>
      </c>
      <c r="AD44" s="8">
        <f t="shared" si="9"/>
        <v>7.575757575757576E-2</v>
      </c>
    </row>
    <row r="45" spans="1:30">
      <c r="A45" s="5" t="s">
        <v>10</v>
      </c>
      <c r="B45" s="6">
        <v>1</v>
      </c>
      <c r="C45" s="6"/>
      <c r="D45" s="6">
        <v>7</v>
      </c>
      <c r="E45" s="6">
        <v>33</v>
      </c>
      <c r="F45" s="6">
        <v>31</v>
      </c>
      <c r="G45" s="7"/>
      <c r="H45" s="6">
        <f t="shared" si="6"/>
        <v>72</v>
      </c>
      <c r="I45" s="6"/>
      <c r="J45" s="5" t="s">
        <v>10</v>
      </c>
      <c r="K45" s="8">
        <f>B45/H45</f>
        <v>1.3888888888888888E-2</v>
      </c>
      <c r="L45" s="8"/>
      <c r="M45" s="8">
        <f>D45/H45</f>
        <v>9.7222222222222224E-2</v>
      </c>
      <c r="N45" s="8">
        <f>E45/H45</f>
        <v>0.45833333333333331</v>
      </c>
      <c r="O45" s="8">
        <f t="shared" si="7"/>
        <v>0.43055555555555558</v>
      </c>
      <c r="R45" s="5" t="s">
        <v>10</v>
      </c>
      <c r="S45" s="6"/>
      <c r="T45" s="6">
        <v>2</v>
      </c>
      <c r="U45" s="6">
        <v>15</v>
      </c>
      <c r="V45" s="6">
        <v>22</v>
      </c>
      <c r="W45" s="6">
        <v>27</v>
      </c>
      <c r="X45" s="7"/>
      <c r="Y45" s="6">
        <f t="shared" si="8"/>
        <v>66</v>
      </c>
      <c r="Z45" s="8"/>
      <c r="AA45" s="8">
        <f>T45/Y45</f>
        <v>3.0303030303030304E-2</v>
      </c>
      <c r="AB45" s="8">
        <f>U45/Y45</f>
        <v>0.22727272727272727</v>
      </c>
      <c r="AC45" s="8">
        <f>V45/Y45</f>
        <v>0.33333333333333331</v>
      </c>
      <c r="AD45" s="8">
        <f t="shared" si="9"/>
        <v>0.40909090909090912</v>
      </c>
    </row>
    <row r="46" spans="1:30">
      <c r="A46" s="5"/>
      <c r="B46" s="6"/>
      <c r="C46" s="6"/>
      <c r="D46" s="6"/>
      <c r="E46" s="6"/>
      <c r="F46" s="6"/>
      <c r="G46" s="7"/>
      <c r="H46" s="6"/>
      <c r="I46" s="6"/>
      <c r="J46" s="6"/>
      <c r="K46" s="8"/>
      <c r="L46" s="8"/>
      <c r="M46" s="8"/>
      <c r="N46" s="8"/>
      <c r="O46" s="8"/>
      <c r="R46" s="5"/>
      <c r="S46" s="6"/>
      <c r="T46" s="6"/>
      <c r="U46" s="6"/>
      <c r="V46" s="6"/>
      <c r="W46" s="6"/>
      <c r="X46" s="7"/>
      <c r="Y46" s="6"/>
      <c r="Z46" s="8"/>
      <c r="AA46" s="8"/>
      <c r="AB46" s="8"/>
      <c r="AC46" s="8"/>
      <c r="AD46" s="8"/>
    </row>
    <row r="47" spans="1:30">
      <c r="A47" s="5" t="s">
        <v>11</v>
      </c>
      <c r="B47" s="6">
        <v>72</v>
      </c>
      <c r="C47" s="6"/>
      <c r="D47" s="6"/>
      <c r="E47" s="6"/>
      <c r="F47" s="6"/>
      <c r="G47" s="7"/>
      <c r="H47" s="6"/>
      <c r="I47" s="6"/>
      <c r="J47" s="6"/>
      <c r="K47" s="8"/>
      <c r="L47" s="8"/>
      <c r="M47" s="8"/>
      <c r="N47" s="8"/>
      <c r="O47" s="8"/>
      <c r="R47" s="5" t="s">
        <v>11</v>
      </c>
      <c r="S47" s="6">
        <v>66</v>
      </c>
      <c r="T47" s="6"/>
      <c r="U47" s="6"/>
      <c r="V47" s="6"/>
      <c r="W47" s="6"/>
      <c r="X47" s="7"/>
      <c r="Y47" s="6"/>
      <c r="Z47" s="8"/>
      <c r="AA47" s="8"/>
      <c r="AB47" s="8"/>
      <c r="AC47" s="8"/>
      <c r="AD47" s="8"/>
    </row>
    <row r="48" spans="1:30">
      <c r="A48" s="3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R48" s="3"/>
      <c r="S48" s="9"/>
      <c r="T48" s="9"/>
      <c r="U48" s="9"/>
      <c r="V48" s="9"/>
      <c r="W48" s="9"/>
      <c r="X48" s="9"/>
      <c r="Y48" s="9"/>
      <c r="Z48" s="10"/>
      <c r="AA48" s="10"/>
      <c r="AB48" s="10"/>
      <c r="AC48" s="10"/>
      <c r="AD48" s="10"/>
    </row>
    <row r="49" spans="1:30">
      <c r="A49" s="20" t="s">
        <v>12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20" t="s">
        <v>12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>
      <c r="A50" s="22" t="s">
        <v>13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R50" s="21" t="s">
        <v>26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R51" s="22" t="s">
        <v>13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ht="18">
      <c r="A52" s="23" t="s">
        <v>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18">
      <c r="A53" s="13"/>
      <c r="B53" s="14"/>
      <c r="C53" s="14"/>
      <c r="D53" s="14"/>
      <c r="E53" s="14"/>
      <c r="F53" s="14"/>
      <c r="G53" s="14"/>
      <c r="H53" s="14"/>
      <c r="I53" s="16"/>
      <c r="J53" s="16"/>
      <c r="K53" s="14"/>
      <c r="L53" s="14"/>
      <c r="M53" s="14"/>
      <c r="N53" s="14"/>
      <c r="O53" s="14"/>
      <c r="R53" s="23" t="s">
        <v>0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ht="18">
      <c r="A54" s="3"/>
      <c r="B54" s="25" t="s">
        <v>30</v>
      </c>
      <c r="C54" s="25"/>
      <c r="D54" s="25"/>
      <c r="E54" s="25"/>
      <c r="F54" s="25"/>
      <c r="G54" s="25"/>
      <c r="H54" s="25"/>
      <c r="I54" s="17"/>
      <c r="J54" s="17"/>
      <c r="K54" s="25" t="s">
        <v>1</v>
      </c>
      <c r="L54" s="25"/>
      <c r="M54" s="25"/>
      <c r="N54" s="25"/>
      <c r="O54" s="25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1:30">
      <c r="A55" s="3"/>
      <c r="B55" s="12">
        <v>1</v>
      </c>
      <c r="C55" s="12">
        <v>2</v>
      </c>
      <c r="D55" s="12">
        <v>3</v>
      </c>
      <c r="E55" s="12">
        <v>4</v>
      </c>
      <c r="F55" s="12">
        <v>5</v>
      </c>
      <c r="G55" s="12"/>
      <c r="H55" s="12" t="s">
        <v>2</v>
      </c>
      <c r="I55" s="17"/>
      <c r="J55" s="17"/>
      <c r="K55" s="12">
        <v>1</v>
      </c>
      <c r="L55" s="12">
        <v>2</v>
      </c>
      <c r="M55" s="12">
        <v>3</v>
      </c>
      <c r="N55" s="12">
        <v>4</v>
      </c>
      <c r="O55" s="12">
        <v>5</v>
      </c>
      <c r="R55" s="3"/>
      <c r="S55" s="25" t="s">
        <v>27</v>
      </c>
      <c r="T55" s="25"/>
      <c r="U55" s="25"/>
      <c r="V55" s="25"/>
      <c r="W55" s="25"/>
      <c r="X55" s="25"/>
      <c r="Y55" s="25"/>
      <c r="Z55" s="25" t="s">
        <v>1</v>
      </c>
      <c r="AA55" s="25"/>
      <c r="AB55" s="25"/>
      <c r="AC55" s="25"/>
      <c r="AD55" s="25"/>
    </row>
    <row r="56" spans="1:30">
      <c r="A56" s="5" t="s">
        <v>3</v>
      </c>
      <c r="B56" s="6">
        <v>1</v>
      </c>
      <c r="C56" s="6">
        <v>2</v>
      </c>
      <c r="D56" s="6">
        <v>8</v>
      </c>
      <c r="E56" s="6">
        <v>31</v>
      </c>
      <c r="F56" s="6">
        <v>35</v>
      </c>
      <c r="G56" s="7"/>
      <c r="H56" s="6">
        <f t="shared" ref="H56:H62" si="10">SUM(B56:F56)</f>
        <v>77</v>
      </c>
      <c r="I56" s="6"/>
      <c r="J56" s="5" t="s">
        <v>3</v>
      </c>
      <c r="K56" s="8">
        <f>B56/H56</f>
        <v>1.2987012987012988E-2</v>
      </c>
      <c r="L56" s="8">
        <f>C56/H56</f>
        <v>2.5974025974025976E-2</v>
      </c>
      <c r="M56" s="8">
        <f>D56/H56</f>
        <v>0.1038961038961039</v>
      </c>
      <c r="N56" s="8">
        <f>E56/H56</f>
        <v>0.40259740259740262</v>
      </c>
      <c r="O56" s="8">
        <f t="shared" ref="O56:O62" si="11">F56/H56</f>
        <v>0.45454545454545453</v>
      </c>
      <c r="R56" s="3"/>
      <c r="S56" s="17">
        <v>1</v>
      </c>
      <c r="T56" s="17">
        <v>2</v>
      </c>
      <c r="U56" s="17">
        <v>3</v>
      </c>
      <c r="V56" s="17">
        <v>4</v>
      </c>
      <c r="W56" s="17">
        <v>5</v>
      </c>
      <c r="X56" s="17"/>
      <c r="Y56" s="17" t="s">
        <v>2</v>
      </c>
      <c r="Z56" s="17">
        <v>1</v>
      </c>
      <c r="AA56" s="17">
        <v>2</v>
      </c>
      <c r="AB56" s="17">
        <v>3</v>
      </c>
      <c r="AC56" s="17">
        <v>4</v>
      </c>
      <c r="AD56" s="17">
        <v>5</v>
      </c>
    </row>
    <row r="57" spans="1:30">
      <c r="A57" s="5" t="s">
        <v>4</v>
      </c>
      <c r="B57" s="6">
        <v>8</v>
      </c>
      <c r="C57" s="6"/>
      <c r="D57" s="6"/>
      <c r="E57" s="6"/>
      <c r="F57" s="6">
        <v>68</v>
      </c>
      <c r="G57" s="12" t="s">
        <v>19</v>
      </c>
      <c r="H57" s="6">
        <f t="shared" si="10"/>
        <v>76</v>
      </c>
      <c r="I57" s="6"/>
      <c r="J57" s="5" t="s">
        <v>4</v>
      </c>
      <c r="K57" s="8">
        <f>B57/H57</f>
        <v>0.10526315789473684</v>
      </c>
      <c r="L57" s="8"/>
      <c r="M57" s="8"/>
      <c r="N57" s="8"/>
      <c r="O57" s="8">
        <f t="shared" si="11"/>
        <v>0.89473684210526316</v>
      </c>
      <c r="R57" s="5" t="s">
        <v>3</v>
      </c>
      <c r="S57" s="6"/>
      <c r="T57" s="6">
        <v>1</v>
      </c>
      <c r="U57" s="6">
        <v>4</v>
      </c>
      <c r="V57" s="6">
        <v>27</v>
      </c>
      <c r="W57" s="6">
        <v>32</v>
      </c>
      <c r="X57" s="7"/>
      <c r="Y57" s="6">
        <f t="shared" ref="Y57:Y63" si="12">SUM(S57:W57)</f>
        <v>64</v>
      </c>
      <c r="Z57" s="8"/>
      <c r="AA57" s="8">
        <f>T57/Y57</f>
        <v>1.5625E-2</v>
      </c>
      <c r="AB57" s="8">
        <f>U57/Y57</f>
        <v>6.25E-2</v>
      </c>
      <c r="AC57" s="8">
        <f>V57/Y57</f>
        <v>0.421875</v>
      </c>
      <c r="AD57" s="8">
        <f t="shared" ref="AD57:AD63" si="13">W57/Y57</f>
        <v>0.5</v>
      </c>
    </row>
    <row r="58" spans="1:30">
      <c r="A58" s="5" t="s">
        <v>6</v>
      </c>
      <c r="B58" s="6"/>
      <c r="C58" s="6">
        <v>4</v>
      </c>
      <c r="D58" s="6">
        <v>11</v>
      </c>
      <c r="E58" s="6">
        <v>29</v>
      </c>
      <c r="F58" s="6">
        <v>33</v>
      </c>
      <c r="G58" s="12"/>
      <c r="H58" s="6">
        <f t="shared" si="10"/>
        <v>77</v>
      </c>
      <c r="I58" s="6"/>
      <c r="J58" s="5" t="s">
        <v>6</v>
      </c>
      <c r="K58" s="8"/>
      <c r="L58" s="8">
        <f>C58/H58</f>
        <v>5.1948051948051951E-2</v>
      </c>
      <c r="M58" s="8">
        <f>D58/H58</f>
        <v>0.14285714285714285</v>
      </c>
      <c r="N58" s="8">
        <f>E58/H58</f>
        <v>0.37662337662337664</v>
      </c>
      <c r="O58" s="8">
        <f t="shared" si="11"/>
        <v>0.42857142857142855</v>
      </c>
      <c r="R58" s="5" t="s">
        <v>4</v>
      </c>
      <c r="S58" s="6">
        <v>5</v>
      </c>
      <c r="T58" s="6"/>
      <c r="U58" s="6"/>
      <c r="V58" s="6"/>
      <c r="W58" s="6">
        <v>57</v>
      </c>
      <c r="X58" s="17" t="s">
        <v>19</v>
      </c>
      <c r="Y58" s="6">
        <f t="shared" si="12"/>
        <v>62</v>
      </c>
      <c r="Z58" s="8">
        <f>S58/Y58</f>
        <v>8.0645161290322578E-2</v>
      </c>
      <c r="AA58" s="8"/>
      <c r="AB58" s="8"/>
      <c r="AC58" s="8"/>
      <c r="AD58" s="8">
        <f t="shared" si="13"/>
        <v>0.91935483870967738</v>
      </c>
    </row>
    <row r="59" spans="1:30">
      <c r="A59" s="5" t="s">
        <v>7</v>
      </c>
      <c r="B59" s="6">
        <v>1</v>
      </c>
      <c r="C59" s="6">
        <v>5</v>
      </c>
      <c r="D59" s="6">
        <v>7</v>
      </c>
      <c r="E59" s="6">
        <v>42</v>
      </c>
      <c r="F59" s="6">
        <v>21</v>
      </c>
      <c r="G59" s="7" t="s">
        <v>20</v>
      </c>
      <c r="H59" s="6">
        <f t="shared" si="10"/>
        <v>76</v>
      </c>
      <c r="I59" s="6"/>
      <c r="J59" s="5" t="s">
        <v>7</v>
      </c>
      <c r="K59" s="8">
        <f>B59/H59</f>
        <v>1.3157894736842105E-2</v>
      </c>
      <c r="L59" s="8">
        <f>C59/H59</f>
        <v>6.5789473684210523E-2</v>
      </c>
      <c r="M59" s="8">
        <f>D59/H59</f>
        <v>9.2105263157894732E-2</v>
      </c>
      <c r="N59" s="8">
        <f>E59/H59</f>
        <v>0.55263157894736847</v>
      </c>
      <c r="O59" s="8">
        <f t="shared" si="11"/>
        <v>0.27631578947368424</v>
      </c>
      <c r="R59" s="5" t="s">
        <v>6</v>
      </c>
      <c r="S59" s="6"/>
      <c r="T59" s="6">
        <v>1</v>
      </c>
      <c r="U59" s="6">
        <v>6</v>
      </c>
      <c r="V59" s="6">
        <v>30</v>
      </c>
      <c r="W59" s="6">
        <v>27</v>
      </c>
      <c r="X59" s="17"/>
      <c r="Y59" s="6">
        <f t="shared" si="12"/>
        <v>64</v>
      </c>
      <c r="Z59" s="8"/>
      <c r="AA59" s="8">
        <f>T59/Y59</f>
        <v>1.5625E-2</v>
      </c>
      <c r="AB59" s="8">
        <f>U59/Y59</f>
        <v>9.375E-2</v>
      </c>
      <c r="AC59" s="8">
        <f>V59/Y59</f>
        <v>0.46875</v>
      </c>
      <c r="AD59" s="8">
        <f t="shared" si="13"/>
        <v>0.421875</v>
      </c>
    </row>
    <row r="60" spans="1:30">
      <c r="A60" s="5" t="s">
        <v>8</v>
      </c>
      <c r="B60" s="6"/>
      <c r="C60" s="6">
        <v>1</v>
      </c>
      <c r="D60" s="6">
        <v>3</v>
      </c>
      <c r="E60" s="6">
        <v>30</v>
      </c>
      <c r="F60" s="6">
        <v>43</v>
      </c>
      <c r="G60" s="7"/>
      <c r="H60" s="6">
        <f t="shared" si="10"/>
        <v>77</v>
      </c>
      <c r="I60" s="6"/>
      <c r="J60" s="5" t="s">
        <v>8</v>
      </c>
      <c r="K60" s="8"/>
      <c r="L60" s="8">
        <f>C60/H60</f>
        <v>1.2987012987012988E-2</v>
      </c>
      <c r="M60" s="8">
        <f>D60/H60</f>
        <v>3.896103896103896E-2</v>
      </c>
      <c r="N60" s="8">
        <f>E60/H60</f>
        <v>0.38961038961038963</v>
      </c>
      <c r="O60" s="8">
        <f t="shared" si="11"/>
        <v>0.55844155844155841</v>
      </c>
      <c r="R60" s="5" t="s">
        <v>7</v>
      </c>
      <c r="S60" s="6">
        <v>1</v>
      </c>
      <c r="T60" s="6">
        <v>2</v>
      </c>
      <c r="U60" s="6">
        <v>7</v>
      </c>
      <c r="V60" s="6">
        <v>27</v>
      </c>
      <c r="W60" s="6">
        <v>27</v>
      </c>
      <c r="X60" s="7"/>
      <c r="Y60" s="6">
        <f t="shared" si="12"/>
        <v>64</v>
      </c>
      <c r="Z60" s="8">
        <f>S60/Y60</f>
        <v>1.5625E-2</v>
      </c>
      <c r="AA60" s="8">
        <f>T60/Y60</f>
        <v>3.125E-2</v>
      </c>
      <c r="AB60" s="8">
        <f>U60/Y60</f>
        <v>0.109375</v>
      </c>
      <c r="AC60" s="8">
        <f>V60/Y60</f>
        <v>0.421875</v>
      </c>
      <c r="AD60" s="8">
        <f t="shared" si="13"/>
        <v>0.421875</v>
      </c>
    </row>
    <row r="61" spans="1:30">
      <c r="A61" s="5" t="s">
        <v>9</v>
      </c>
      <c r="B61" s="6">
        <v>2</v>
      </c>
      <c r="C61" s="6">
        <v>7</v>
      </c>
      <c r="D61" s="6">
        <v>35</v>
      </c>
      <c r="E61" s="6">
        <v>22</v>
      </c>
      <c r="F61" s="6">
        <v>11</v>
      </c>
      <c r="G61" s="7"/>
      <c r="H61" s="6">
        <f t="shared" si="10"/>
        <v>77</v>
      </c>
      <c r="I61" s="6"/>
      <c r="J61" s="5" t="s">
        <v>9</v>
      </c>
      <c r="K61" s="8">
        <f>B61/H61</f>
        <v>2.5974025974025976E-2</v>
      </c>
      <c r="L61" s="8">
        <f>C61/H61</f>
        <v>9.0909090909090912E-2</v>
      </c>
      <c r="M61" s="8">
        <f>D61/H61</f>
        <v>0.45454545454545453</v>
      </c>
      <c r="N61" s="8">
        <f>E61/H61</f>
        <v>0.2857142857142857</v>
      </c>
      <c r="O61" s="8">
        <f t="shared" si="11"/>
        <v>0.14285714285714285</v>
      </c>
      <c r="R61" s="5" t="s">
        <v>8</v>
      </c>
      <c r="S61" s="6"/>
      <c r="T61" s="6"/>
      <c r="U61" s="6">
        <v>5</v>
      </c>
      <c r="V61" s="6">
        <v>26</v>
      </c>
      <c r="W61" s="6">
        <v>33</v>
      </c>
      <c r="X61" s="7"/>
      <c r="Y61" s="6">
        <f t="shared" si="12"/>
        <v>64</v>
      </c>
      <c r="Z61" s="8"/>
      <c r="AA61" s="8"/>
      <c r="AB61" s="8">
        <f>U61/Y61</f>
        <v>7.8125E-2</v>
      </c>
      <c r="AC61" s="8">
        <f>V61/Y61</f>
        <v>0.40625</v>
      </c>
      <c r="AD61" s="8">
        <f t="shared" si="13"/>
        <v>0.515625</v>
      </c>
    </row>
    <row r="62" spans="1:30">
      <c r="A62" s="5" t="s">
        <v>10</v>
      </c>
      <c r="B62" s="6">
        <v>1</v>
      </c>
      <c r="C62" s="6">
        <v>5</v>
      </c>
      <c r="D62" s="6">
        <v>9</v>
      </c>
      <c r="E62" s="6">
        <v>35</v>
      </c>
      <c r="F62" s="6">
        <v>27</v>
      </c>
      <c r="G62" s="7"/>
      <c r="H62" s="6">
        <f t="shared" si="10"/>
        <v>77</v>
      </c>
      <c r="I62" s="6"/>
      <c r="J62" s="5" t="s">
        <v>10</v>
      </c>
      <c r="K62" s="8">
        <f>B62/H62</f>
        <v>1.2987012987012988E-2</v>
      </c>
      <c r="L62" s="8">
        <f>C62/H62</f>
        <v>6.4935064935064929E-2</v>
      </c>
      <c r="M62" s="8">
        <f>D62/H62</f>
        <v>0.11688311688311688</v>
      </c>
      <c r="N62" s="8">
        <f>E62/H62</f>
        <v>0.45454545454545453</v>
      </c>
      <c r="O62" s="8">
        <f t="shared" si="11"/>
        <v>0.35064935064935066</v>
      </c>
      <c r="R62" s="5" t="s">
        <v>9</v>
      </c>
      <c r="S62" s="6"/>
      <c r="T62" s="6">
        <v>3</v>
      </c>
      <c r="U62" s="6">
        <v>31</v>
      </c>
      <c r="V62" s="6">
        <v>17</v>
      </c>
      <c r="W62" s="6">
        <v>13</v>
      </c>
      <c r="X62" s="7"/>
      <c r="Y62" s="6">
        <f t="shared" si="12"/>
        <v>64</v>
      </c>
      <c r="Z62" s="8"/>
      <c r="AA62" s="8">
        <f>T62/Y62</f>
        <v>4.6875E-2</v>
      </c>
      <c r="AB62" s="8">
        <f>U62/Y62</f>
        <v>0.484375</v>
      </c>
      <c r="AC62" s="8">
        <f>V62/Y62</f>
        <v>0.265625</v>
      </c>
      <c r="AD62" s="8">
        <f t="shared" si="13"/>
        <v>0.203125</v>
      </c>
    </row>
    <row r="63" spans="1:30">
      <c r="A63" s="5"/>
      <c r="B63" s="6"/>
      <c r="C63" s="6"/>
      <c r="D63" s="6"/>
      <c r="E63" s="6"/>
      <c r="F63" s="6"/>
      <c r="G63" s="7"/>
      <c r="H63" s="6"/>
      <c r="I63" s="6"/>
      <c r="J63" s="6"/>
      <c r="K63" s="8"/>
      <c r="L63" s="8"/>
      <c r="M63" s="8"/>
      <c r="N63" s="8"/>
      <c r="O63" s="8"/>
      <c r="R63" s="5" t="s">
        <v>10</v>
      </c>
      <c r="S63" s="6"/>
      <c r="T63" s="6">
        <v>2</v>
      </c>
      <c r="U63" s="6">
        <v>10</v>
      </c>
      <c r="V63" s="6">
        <v>31</v>
      </c>
      <c r="W63" s="6">
        <v>21</v>
      </c>
      <c r="X63" s="7"/>
      <c r="Y63" s="6">
        <f t="shared" si="12"/>
        <v>64</v>
      </c>
      <c r="Z63" s="8"/>
      <c r="AA63" s="8">
        <f>T63/Y63</f>
        <v>3.125E-2</v>
      </c>
      <c r="AB63" s="8">
        <f>U63/Y63</f>
        <v>0.15625</v>
      </c>
      <c r="AC63" s="8">
        <f>V63/Y63</f>
        <v>0.484375</v>
      </c>
      <c r="AD63" s="8">
        <f t="shared" si="13"/>
        <v>0.328125</v>
      </c>
    </row>
    <row r="64" spans="1:30">
      <c r="A64" s="5" t="s">
        <v>11</v>
      </c>
      <c r="B64" s="6">
        <v>77</v>
      </c>
      <c r="C64" s="6"/>
      <c r="D64" s="6"/>
      <c r="E64" s="6"/>
      <c r="F64" s="6"/>
      <c r="G64" s="7"/>
      <c r="H64" s="6"/>
      <c r="I64" s="6"/>
      <c r="J64" s="6"/>
      <c r="K64" s="8"/>
      <c r="L64" s="8"/>
      <c r="M64" s="8"/>
      <c r="N64" s="8"/>
      <c r="O64" s="8"/>
      <c r="R64" s="5"/>
      <c r="S64" s="6"/>
      <c r="T64" s="6"/>
      <c r="U64" s="6"/>
      <c r="V64" s="6"/>
      <c r="W64" s="6"/>
      <c r="X64" s="7"/>
      <c r="Y64" s="6"/>
      <c r="Z64" s="8"/>
      <c r="AA64" s="8"/>
      <c r="AB64" s="8"/>
      <c r="AC64" s="8"/>
      <c r="AD64" s="8"/>
    </row>
    <row r="65" spans="1:30">
      <c r="A65" s="3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R65" s="5" t="s">
        <v>11</v>
      </c>
      <c r="S65" s="6">
        <v>64</v>
      </c>
      <c r="T65" s="6"/>
      <c r="U65" s="6"/>
      <c r="V65" s="6"/>
      <c r="W65" s="6"/>
      <c r="X65" s="7"/>
      <c r="Y65" s="6"/>
      <c r="Z65" s="8"/>
      <c r="AA65" s="8"/>
      <c r="AB65" s="8"/>
      <c r="AC65" s="8"/>
      <c r="AD65" s="8"/>
    </row>
    <row r="66" spans="1:30">
      <c r="A66" s="20" t="s">
        <v>12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3"/>
      <c r="S66" s="9"/>
      <c r="T66" s="9"/>
      <c r="U66" s="9"/>
      <c r="V66" s="9"/>
      <c r="W66" s="9"/>
      <c r="X66" s="9"/>
      <c r="Y66" s="9"/>
      <c r="Z66" s="10"/>
      <c r="AA66" s="10"/>
      <c r="AB66" s="10"/>
      <c r="AC66" s="10"/>
      <c r="AD66" s="10"/>
    </row>
    <row r="67" spans="1:30">
      <c r="A67" s="20" t="s">
        <v>15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20" t="s">
        <v>12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>
      <c r="A68" s="20" t="s">
        <v>21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R68" s="21" t="s">
        <v>29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>
      <c r="A69" s="22" t="s">
        <v>13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R69" s="22" t="s">
        <v>13</v>
      </c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>
      <c r="R70" s="18" t="s">
        <v>13</v>
      </c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</sheetData>
  <mergeCells count="47">
    <mergeCell ref="A68:O68"/>
    <mergeCell ref="A69:O69"/>
    <mergeCell ref="A52:O52"/>
    <mergeCell ref="B54:H54"/>
    <mergeCell ref="K54:O54"/>
    <mergeCell ref="A66:O66"/>
    <mergeCell ref="A67:O67"/>
    <mergeCell ref="B37:H37"/>
    <mergeCell ref="K37:O37"/>
    <mergeCell ref="A49:O49"/>
    <mergeCell ref="A50:O50"/>
    <mergeCell ref="A51:O51"/>
    <mergeCell ref="A35:O35"/>
    <mergeCell ref="A1:O1"/>
    <mergeCell ref="B3:H3"/>
    <mergeCell ref="K3:O3"/>
    <mergeCell ref="A15:O15"/>
    <mergeCell ref="A16:O16"/>
    <mergeCell ref="A17:O17"/>
    <mergeCell ref="B19:H19"/>
    <mergeCell ref="K19:O19"/>
    <mergeCell ref="A31:O31"/>
    <mergeCell ref="A32:O32"/>
    <mergeCell ref="A33:O33"/>
    <mergeCell ref="R1:AD1"/>
    <mergeCell ref="S3:Y3"/>
    <mergeCell ref="Z3:AD3"/>
    <mergeCell ref="R15:AD15"/>
    <mergeCell ref="R16:AD16"/>
    <mergeCell ref="R17:AD17"/>
    <mergeCell ref="S19:Y19"/>
    <mergeCell ref="Z19:AD19"/>
    <mergeCell ref="R31:AD31"/>
    <mergeCell ref="R32:AD32"/>
    <mergeCell ref="R33:AD33"/>
    <mergeCell ref="R35:AD35"/>
    <mergeCell ref="S37:Y37"/>
    <mergeCell ref="Z37:AD37"/>
    <mergeCell ref="R49:AD49"/>
    <mergeCell ref="R67:AD67"/>
    <mergeCell ref="R68:AD68"/>
    <mergeCell ref="R69:AD69"/>
    <mergeCell ref="R50:AD50"/>
    <mergeCell ref="R51:AD51"/>
    <mergeCell ref="R53:AD53"/>
    <mergeCell ref="S55:Y55"/>
    <mergeCell ref="Z55:AD5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Responses</vt:lpstr>
      <vt:lpstr>Survey</vt:lpstr>
      <vt:lpstr>Data</vt:lpstr>
    </vt:vector>
  </TitlesOfParts>
  <Company>Sam Houston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Cuthbertson, Deirdre</dc:creator>
  <cp:lastModifiedBy>Blake Tritico</cp:lastModifiedBy>
  <cp:lastPrinted>2012-10-29T18:12:39Z</cp:lastPrinted>
  <dcterms:created xsi:type="dcterms:W3CDTF">2012-09-20T16:49:01Z</dcterms:created>
  <dcterms:modified xsi:type="dcterms:W3CDTF">2012-10-29T18:16:53Z</dcterms:modified>
</cp:coreProperties>
</file>